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codeName="ThisWorkbook" defaultThemeVersion="124226"/>
  <xr:revisionPtr revIDLastSave="0" documentId="13_ncr:1_{DCD35E74-6921-4C0C-859E-53C45ED897B8}" xr6:coauthVersionLast="47" xr6:coauthVersionMax="47" xr10:uidLastSave="{00000000-0000-0000-0000-000000000000}"/>
  <bookViews>
    <workbookView xWindow="-11730" yWindow="-11050" windowWidth="19420" windowHeight="10300" xr2:uid="{00000000-000D-0000-FFFF-FFFF00000000}"/>
  </bookViews>
  <sheets>
    <sheet name="Safety Depth Safety Contour Cal" sheetId="4" r:id="rId1"/>
    <sheet name="Catzoc correction calculation" sheetId="1" r:id="rId2"/>
    <sheet name="Formula Sheet" sheetId="3" r:id="rId3"/>
    <sheet name="ECDIS User Settings - FMD" sheetId="5" r:id="rId4"/>
    <sheet name="ECDIS User Settings - eGlobe" sheetId="6" r:id="rId5"/>
  </sheets>
  <definedNames>
    <definedName name="_xlnm.Print_Area" localSheetId="4">'ECDIS User Settings - eGlobe'!$A$1:$H$27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4" l="1"/>
  <c r="G1" i="6" l="1"/>
  <c r="F1" i="3" l="1"/>
  <c r="G1" i="1"/>
  <c r="G1" i="5"/>
  <c r="H10" i="4" l="1"/>
  <c r="H14" i="4" s="1"/>
  <c r="H15" i="4" s="1"/>
  <c r="G10" i="4"/>
  <c r="G14" i="4" s="1"/>
  <c r="G15" i="4" s="1"/>
  <c r="F10" i="4"/>
  <c r="F14" i="4" s="1"/>
  <c r="F15" i="4" s="1"/>
  <c r="E10" i="4"/>
  <c r="E14" i="4" s="1"/>
  <c r="E15" i="4" s="1"/>
  <c r="D10" i="4"/>
  <c r="D14" i="4" s="1"/>
  <c r="D15" i="4" s="1"/>
  <c r="C10" i="4"/>
  <c r="C14" i="4" s="1"/>
  <c r="C15" i="4" s="1"/>
  <c r="B14" i="4" l="1"/>
  <c r="B15" i="4" s="1"/>
  <c r="D5" i="3"/>
  <c r="I8" i="3" s="1"/>
  <c r="C8" i="3" s="1"/>
  <c r="I13" i="3" l="1"/>
  <c r="C13" i="3" s="1"/>
  <c r="I12" i="3"/>
  <c r="C12" i="3" s="1"/>
  <c r="I9" i="3"/>
  <c r="C9" i="3" s="1"/>
  <c r="E7" i="1" s="1"/>
  <c r="I11" i="3"/>
  <c r="C11" i="3" s="1"/>
  <c r="E9" i="1" s="1"/>
  <c r="I10" i="3"/>
  <c r="C10" i="3" s="1"/>
  <c r="E8" i="1" s="1"/>
  <c r="E6" i="1"/>
  <c r="D9" i="3" l="1"/>
  <c r="D10" i="3"/>
  <c r="D12" i="3"/>
  <c r="E10" i="1"/>
  <c r="E11" i="1"/>
  <c r="D13" i="3"/>
  <c r="D11" i="3"/>
  <c r="D8" i="3"/>
</calcChain>
</file>

<file path=xl/sharedStrings.xml><?xml version="1.0" encoding="utf-8"?>
<sst xmlns="http://schemas.openxmlformats.org/spreadsheetml/2006/main" count="140" uniqueCount="108">
  <si>
    <t>Area</t>
  </si>
  <si>
    <t>Symbol</t>
  </si>
  <si>
    <t>A1</t>
  </si>
  <si>
    <t xml:space="preserve">0.50 + 1%d </t>
  </si>
  <si>
    <t>A2</t>
  </si>
  <si>
    <t xml:space="preserve">1.00 + 2%d </t>
  </si>
  <si>
    <t>B</t>
  </si>
  <si>
    <t>C</t>
  </si>
  <si>
    <t xml:space="preserve">2.00 + 5%d </t>
  </si>
  <si>
    <t>D</t>
  </si>
  <si>
    <t>U</t>
  </si>
  <si>
    <t>Correction factor</t>
  </si>
  <si>
    <t>calculation sheet donot modify formulae</t>
  </si>
  <si>
    <t xml:space="preserve">charted datum (d): </t>
  </si>
  <si>
    <t xml:space="preserve">correction </t>
  </si>
  <si>
    <t xml:space="preserve">corrected Datum </t>
  </si>
  <si>
    <t xml:space="preserve">2.50 + 5%d </t>
  </si>
  <si>
    <t xml:space="preserve">3.00 + 5%d </t>
  </si>
  <si>
    <t xml:space="preserve">Charted Depth (D): </t>
  </si>
  <si>
    <t xml:space="preserve">0.50 + 1%D </t>
  </si>
  <si>
    <t xml:space="preserve">1.00 + 2%D </t>
  </si>
  <si>
    <t xml:space="preserve">2.00 + 5%D </t>
  </si>
  <si>
    <t xml:space="preserve">2.50 + 5%D </t>
  </si>
  <si>
    <t xml:space="preserve">3.00 + 5%D </t>
  </si>
  <si>
    <t>Hydrographic depth Accuracy (CATZOC correction) (g)</t>
  </si>
  <si>
    <t xml:space="preserve">select the CATZOC correction depending on the CATZOC area </t>
  </si>
  <si>
    <t>1. Enter the charted depth in yellow cell to calculate the catazoc correction</t>
  </si>
  <si>
    <t>2. Find out the Catzoc applicable, in ECDIS go to Chart display menu , other, then information about chart data</t>
  </si>
  <si>
    <t>3. Apply Accuracy of Hydrogrphic data (catzoc correction) in UKC Calculation form 1.3.1A</t>
  </si>
  <si>
    <t>(enter charted depth in meters)</t>
  </si>
  <si>
    <t>Vessel:</t>
  </si>
  <si>
    <t>Voyage No:</t>
  </si>
  <si>
    <t>Dep. Berth</t>
  </si>
  <si>
    <t>Channel/Harbour</t>
  </si>
  <si>
    <t>Coastal</t>
  </si>
  <si>
    <t>Open Sea</t>
  </si>
  <si>
    <t>Arrival Berth</t>
  </si>
  <si>
    <t>In meters</t>
  </si>
  <si>
    <t>WP:      WP:</t>
  </si>
  <si>
    <t>WP:     WP:</t>
  </si>
  <si>
    <t>Note:      WP: Way Point</t>
  </si>
  <si>
    <t>3. CATZOC correction is also to be applied in UKC calculation sheet of passage plan form 1.3.1A (Accuracy of Hydrographic Data)</t>
  </si>
  <si>
    <t>4. This form is to be attached with passage plan. Prepare more sheets if required.</t>
  </si>
  <si>
    <t>Prepared by 2NO:</t>
  </si>
  <si>
    <t>Approved by Master:</t>
  </si>
  <si>
    <t>CNO:</t>
  </si>
  <si>
    <t>3NO:</t>
  </si>
  <si>
    <t>X2NO/X3NO:</t>
  </si>
  <si>
    <t>Below settings must not be changed without Master's instructions</t>
  </si>
  <si>
    <t xml:space="preserve">Tick against present setting: </t>
  </si>
  <si>
    <t>Dep/Arrival Berth/Channel</t>
  </si>
  <si>
    <t>Harbour /Confined Water</t>
  </si>
  <si>
    <t>Coastal Water</t>
  </si>
  <si>
    <r>
      <t xml:space="preserve">Deep Contour (m) </t>
    </r>
    <r>
      <rPr>
        <sz val="9"/>
        <color theme="1"/>
        <rFont val="Arial"/>
        <family val="2"/>
      </rPr>
      <t>(Atleast twice the maximum  draft of vessel and always more than safety contour )</t>
    </r>
  </si>
  <si>
    <t xml:space="preserve">Look Ahead </t>
  </si>
  <si>
    <t>Length / Distance (Minutes)</t>
  </si>
  <si>
    <t>Width (m)</t>
  </si>
  <si>
    <t>Look Around</t>
  </si>
  <si>
    <t>Port (m)</t>
  </si>
  <si>
    <t>Stbd (m)</t>
  </si>
  <si>
    <t>Bow (m)</t>
  </si>
  <si>
    <t>Stern (m)</t>
  </si>
  <si>
    <t>Note:</t>
  </si>
  <si>
    <t>1. Attach laminated copy with ECDIS, fill up using marker pen</t>
  </si>
  <si>
    <t xml:space="preserve">USER ALARM SETTINGS </t>
  </si>
  <si>
    <t>Turn OFF if SOG &lt;</t>
  </si>
  <si>
    <t>Look-ahead configuration</t>
  </si>
  <si>
    <t>Time</t>
  </si>
  <si>
    <t>(min)</t>
  </si>
  <si>
    <t>(deg)</t>
  </si>
  <si>
    <t>Port side</t>
  </si>
  <si>
    <t>Stbd side</t>
  </si>
  <si>
    <t>Cross Track Limits  XTD Stbd side (m)</t>
  </si>
  <si>
    <t>Cross Track Limits  XTD Port side (m)</t>
  </si>
  <si>
    <t xml:space="preserve">Shallow Contour (m)                               (Enter Max draft of vessel) </t>
  </si>
  <si>
    <t>Safety Depth (m)                                     (As per form 1.3.2)</t>
  </si>
  <si>
    <t>Safety Contour (m)                                  (As per form 1.3.2)</t>
  </si>
  <si>
    <t>The limits are:</t>
  </si>
  <si>
    <t>Stbd side: 3°-35°</t>
  </si>
  <si>
    <t>Port side: 3°-25°</t>
  </si>
  <si>
    <t>Turn OFF if SOG: 3kn</t>
  </si>
  <si>
    <t>(kn)</t>
  </si>
  <si>
    <t>Time: 30min</t>
  </si>
  <si>
    <t>2. Recommended Minimum settings for Look Ahead alarm:
Pilotage / confined waters: Ahead – 0.5 to 2 mins, Port -5deg, Stbd-5deg
Coastal waters: Ahead – 12 mins, Port -10deg, Stbd-15deg
Open waters: Ahead – 30 mins, Port -25deg, Stbd-35deg</t>
  </si>
  <si>
    <t>1. Safety Depth = Static Draft (a) + Safety(b) + squat (c)+ UKC (e)- HoT (f) + Depth Accuracy/Catzoc correction(g)</t>
  </si>
  <si>
    <t xml:space="preserve">Safety Contour </t>
  </si>
  <si>
    <t>5. Safety Contour value is equal to Safety Depth calculated as above. The value in decimal rounded to higher whole number (e.g. 10.14m to 11m)</t>
  </si>
  <si>
    <t>4. Data as per this sheet to be entered in ECDIS</t>
  </si>
  <si>
    <r>
      <t xml:space="preserve">SAFETY, HEALTH, ENVIRONMENT AND QUALITY MANAGEMENT SYSTEM
</t>
    </r>
    <r>
      <rPr>
        <b/>
        <sz val="9"/>
        <color theme="1"/>
        <rFont val="Arial"/>
        <family val="2"/>
      </rPr>
      <t>SAFETY DEPTH and SAFETY CONTOUR CALCULATION FOR ECDIS</t>
    </r>
    <r>
      <rPr>
        <sz val="9"/>
        <color theme="1"/>
        <rFont val="Arial"/>
        <family val="2"/>
      </rPr>
      <t xml:space="preserve">
REPORTING FORMS MANUAL</t>
    </r>
  </si>
  <si>
    <r>
      <t xml:space="preserve">Static Draft </t>
    </r>
    <r>
      <rPr>
        <b/>
        <sz val="11"/>
        <color theme="1"/>
        <rFont val="Arial"/>
        <family val="2"/>
      </rPr>
      <t>(a)</t>
    </r>
  </si>
  <si>
    <r>
      <t xml:space="preserve">Safety (Increase in draft due to swell, list, rolling/pitching etc)   </t>
    </r>
    <r>
      <rPr>
        <b/>
        <sz val="11"/>
        <color theme="1"/>
        <rFont val="Arial"/>
        <family val="2"/>
      </rPr>
      <t>( b)</t>
    </r>
  </si>
  <si>
    <r>
      <t xml:space="preserve">Squat </t>
    </r>
    <r>
      <rPr>
        <b/>
        <sz val="11"/>
        <color theme="1"/>
        <rFont val="Arial"/>
        <family val="2"/>
      </rPr>
      <t>(c)</t>
    </r>
  </si>
  <si>
    <r>
      <t xml:space="preserve">Corrected/dynamic draft </t>
    </r>
    <r>
      <rPr>
        <b/>
        <sz val="11"/>
        <color theme="1"/>
        <rFont val="Arial"/>
        <family val="2"/>
      </rPr>
      <t>d=(a+b+c)</t>
    </r>
  </si>
  <si>
    <r>
      <t xml:space="preserve">UKC required as per company policy </t>
    </r>
    <r>
      <rPr>
        <b/>
        <sz val="11"/>
        <color theme="1"/>
        <rFont val="Arial"/>
        <family val="2"/>
      </rPr>
      <t xml:space="preserve">(e), </t>
    </r>
    <r>
      <rPr>
        <sz val="11"/>
        <color theme="1"/>
        <rFont val="Arial"/>
        <family val="2"/>
      </rPr>
      <t>use dynamic draft</t>
    </r>
  </si>
  <si>
    <r>
      <t xml:space="preserve">Height of Tide </t>
    </r>
    <r>
      <rPr>
        <b/>
        <sz val="11"/>
        <color theme="1"/>
        <rFont val="Arial"/>
        <family val="2"/>
      </rPr>
      <t>(f)</t>
    </r>
    <r>
      <rPr>
        <sz val="11"/>
        <color theme="1"/>
        <rFont val="Arial"/>
        <family val="2"/>
      </rPr>
      <t xml:space="preserve"> (In confined water)</t>
    </r>
  </si>
  <si>
    <r>
      <t>Hydrographic depth Accuracy (CATZOC correction)</t>
    </r>
    <r>
      <rPr>
        <b/>
        <sz val="11"/>
        <color theme="1"/>
        <rFont val="Arial"/>
        <family val="2"/>
      </rPr>
      <t xml:space="preserve"> (g)</t>
    </r>
  </si>
  <si>
    <r>
      <t xml:space="preserve"> Safety Depth (h) = </t>
    </r>
    <r>
      <rPr>
        <b/>
        <sz val="11"/>
        <color theme="1"/>
        <rFont val="Arial"/>
        <family val="2"/>
      </rPr>
      <t>(d+e-f+g)</t>
    </r>
  </si>
  <si>
    <t>2.Hydrographic depth Accuracy(Catzoc correction) need not be calculated at berth and Channel/Harbour or where depth exceeds 30 m (refer NM 7B:6.5).</t>
  </si>
  <si>
    <r>
      <t xml:space="preserve">SAFETY, HEALTH, ENVIRONMENT AND QUALITY MANAGEMENT SYSTEM
</t>
    </r>
    <r>
      <rPr>
        <b/>
        <sz val="9"/>
        <color theme="1"/>
        <rFont val="Arial"/>
        <family val="2"/>
      </rPr>
      <t xml:space="preserve">ECDIS USER SETTINGS (eGLOBE)
</t>
    </r>
    <r>
      <rPr>
        <sz val="9"/>
        <color theme="1"/>
        <rFont val="Arial"/>
        <family val="2"/>
      </rPr>
      <t xml:space="preserve">
REPORTING FORMS MANUAL</t>
    </r>
  </si>
  <si>
    <r>
      <t xml:space="preserve">SAFETY, HEALTH, ENVIRONMENT AND QUALITY MANAGEMENT SYSTEM
</t>
    </r>
    <r>
      <rPr>
        <b/>
        <sz val="9"/>
        <color theme="1"/>
        <rFont val="Arial"/>
        <family val="2"/>
      </rPr>
      <t xml:space="preserve">ECDIS USER SETTINGS (FMD)
</t>
    </r>
    <r>
      <rPr>
        <sz val="9"/>
        <color theme="1"/>
        <rFont val="Arial"/>
        <family val="2"/>
      </rPr>
      <t xml:space="preserve">
REPORTING FORMS MANUAL</t>
    </r>
  </si>
  <si>
    <t>2. Recommended Minimum settings for Look Ahead alarm:
Pilotage / confined waters / channel: Ahead – 0.5 to 2 mins, Width - 75m, Port/Stbd/stern – 50m, bow - 185m.
Coastal waters: Ahead – 12 mins,Width 570m,  Port/Stbd/bow/stern – 185 m.
Open waters: Ahead – 30 mins,Width 1000m, Port/Stbd/bow/stern – 370 m.</t>
  </si>
  <si>
    <r>
      <t xml:space="preserve">SAFETY, HEALTH, ENVIRONMENT AND QUALITY MANAGEMENT SYSTEM
</t>
    </r>
    <r>
      <rPr>
        <b/>
        <sz val="9"/>
        <color theme="1"/>
        <rFont val="Arial"/>
        <family val="2"/>
      </rPr>
      <t xml:space="preserve">FORUMLA SHEET
</t>
    </r>
    <r>
      <rPr>
        <sz val="9"/>
        <color theme="1"/>
        <rFont val="Arial"/>
        <family val="2"/>
      </rPr>
      <t xml:space="preserve">
REPORTING FORMS MANUAL</t>
    </r>
  </si>
  <si>
    <r>
      <t xml:space="preserve">SAFETY, HEALTH, ENVIRONMENT AND QUALITY MANAGEMENT SYSTEM
</t>
    </r>
    <r>
      <rPr>
        <b/>
        <sz val="9"/>
        <color theme="1"/>
        <rFont val="Arial"/>
        <family val="2"/>
      </rPr>
      <t xml:space="preserve">CATZOC CORRECTION CALCULATIONS
</t>
    </r>
    <r>
      <rPr>
        <sz val="9"/>
        <color theme="1"/>
        <rFont val="Arial"/>
        <family val="2"/>
      </rPr>
      <t xml:space="preserve">
REPORTING FORMS MANUAL</t>
    </r>
  </si>
  <si>
    <t xml:space="preserve">3. Recommended Minimum settings for XTD values are as follows: 
• Open Sea: 2.0 NM (3704 m) either side of the course. 
• Coastal water: 1.0 NM (1852 m) either side of the course. 
• Harbour/ Confined Waters: 0.1NM (185 m) on either side as much as possible. 
• Channel/TSS/Two way route: 0.06NM (110 m) on either side as much as possible but within the boundary limit </t>
  </si>
  <si>
    <t xml:space="preserve">Shallow Contour (m)
(Enter Max draft of vessel) </t>
  </si>
  <si>
    <t>Safety Depth (m)
(As per form 1.3.2)</t>
  </si>
  <si>
    <t>Safety Contour (m)
(As per form 1.3.2)</t>
  </si>
  <si>
    <t>Page : 1 of 1
Form : 1.3.2
Date : 08 Aug 2025
Rev : 10.1
App By : DPA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</si>
</sst>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&quot; m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i/>
      <sz val="11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0.5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143">
    <xf numFmtId="0" fontId="0" fillId="0" borderId="0" xfId="0"/>
    <xf numFmtId="0" fontId="1" fillId="0" borderId="0" xfId="0" applyFont="1" applyAlignment="1">
      <alignment vertical="center"/>
    </xf>
    <xf numFmtId="0" fontId="7" fillId="0" borderId="55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" fillId="0" borderId="54" xfId="0" applyFon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1" fillId="0" borderId="11" xfId="0" applyFont="1" applyBorder="1" applyAlignment="1">
      <alignment horizontal="left" vertical="center"/>
    </xf>
    <xf numFmtId="2" fontId="1" fillId="0" borderId="12" xfId="0" applyNumberFormat="1" applyFont="1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>
      <alignment horizontal="left" vertical="center" wrapText="1"/>
    </xf>
    <xf numFmtId="2" fontId="1" fillId="0" borderId="18" xfId="0" applyNumberFormat="1" applyFont="1" applyBorder="1" applyAlignment="1" applyProtection="1">
      <alignment horizontal="center" vertical="center"/>
      <protection locked="0"/>
    </xf>
    <xf numFmtId="2" fontId="1" fillId="0" borderId="19" xfId="0" applyNumberFormat="1" applyFont="1" applyBorder="1" applyAlignment="1" applyProtection="1">
      <alignment horizontal="center" vertical="center"/>
      <protection locked="0"/>
    </xf>
    <xf numFmtId="2" fontId="1" fillId="0" borderId="18" xfId="0" applyNumberFormat="1" applyFont="1" applyBorder="1" applyAlignment="1">
      <alignment horizontal="center" vertical="center"/>
    </xf>
    <xf numFmtId="2" fontId="1" fillId="0" borderId="19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left" vertical="center" wrapText="1"/>
    </xf>
    <xf numFmtId="2" fontId="1" fillId="0" borderId="21" xfId="0" applyNumberFormat="1" applyFont="1" applyBorder="1" applyAlignment="1" applyProtection="1">
      <alignment horizontal="center" vertical="center"/>
      <protection locked="0"/>
    </xf>
    <xf numFmtId="2" fontId="1" fillId="0" borderId="22" xfId="0" applyNumberFormat="1" applyFont="1" applyBorder="1" applyAlignment="1" applyProtection="1">
      <alignment horizontal="center" vertical="center"/>
      <protection locked="0"/>
    </xf>
    <xf numFmtId="164" fontId="1" fillId="0" borderId="18" xfId="0" applyNumberFormat="1" applyFont="1" applyBorder="1" applyAlignment="1">
      <alignment horizontal="center" vertical="center"/>
    </xf>
    <xf numFmtId="164" fontId="1" fillId="0" borderId="19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center"/>
    </xf>
    <xf numFmtId="2" fontId="1" fillId="0" borderId="15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54" xfId="0" applyFont="1" applyBorder="1" applyAlignment="1" applyProtection="1">
      <alignment horizontal="left" vertical="center"/>
      <protection locked="0"/>
    </xf>
    <xf numFmtId="0" fontId="7" fillId="0" borderId="5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vertical="top"/>
    </xf>
    <xf numFmtId="0" fontId="1" fillId="0" borderId="18" xfId="0" applyFont="1" applyBorder="1" applyAlignment="1">
      <alignment horizontal="center" vertical="center"/>
    </xf>
    <xf numFmtId="0" fontId="0" fillId="0" borderId="6" xfId="0" applyBorder="1"/>
    <xf numFmtId="0" fontId="1" fillId="0" borderId="18" xfId="0" applyFont="1" applyBorder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/>
    <xf numFmtId="0" fontId="7" fillId="0" borderId="0" xfId="0" applyFont="1" applyAlignment="1" applyProtection="1">
      <alignment vertical="center"/>
      <protection locked="0"/>
    </xf>
    <xf numFmtId="0" fontId="1" fillId="0" borderId="18" xfId="0" applyFont="1" applyBorder="1" applyAlignment="1">
      <alignment horizontal="center" vertical="center" wrapText="1"/>
    </xf>
    <xf numFmtId="0" fontId="7" fillId="0" borderId="53" xfId="0" applyFont="1" applyBorder="1" applyAlignment="1">
      <alignment vertical="center" wrapText="1"/>
    </xf>
    <xf numFmtId="0" fontId="0" fillId="0" borderId="0" xfId="0" applyProtection="1"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top" wrapText="1"/>
    </xf>
    <xf numFmtId="0" fontId="3" fillId="0" borderId="4" xfId="0" applyFont="1" applyBorder="1" applyAlignment="1">
      <alignment horizontal="justify" vertical="top" wrapText="1"/>
    </xf>
    <xf numFmtId="0" fontId="3" fillId="0" borderId="3" xfId="0" applyFont="1" applyBorder="1" applyAlignment="1">
      <alignment horizontal="justify" vertical="top" wrapText="1"/>
    </xf>
    <xf numFmtId="2" fontId="3" fillId="0" borderId="4" xfId="0" applyNumberFormat="1" applyFont="1" applyBorder="1" applyAlignment="1">
      <alignment horizontal="justify" vertical="top" wrapText="1"/>
    </xf>
    <xf numFmtId="0" fontId="3" fillId="0" borderId="5" xfId="0" applyFont="1" applyBorder="1" applyAlignment="1">
      <alignment horizontal="justify" vertical="top" wrapText="1"/>
    </xf>
    <xf numFmtId="0" fontId="0" fillId="0" borderId="0" xfId="0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horizontal="center" vertical="top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vertical="top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left" vertical="center" wrapText="1"/>
    </xf>
    <xf numFmtId="0" fontId="7" fillId="0" borderId="53" xfId="0" applyFont="1" applyBorder="1" applyAlignment="1">
      <alignment horizontal="left" vertical="center" wrapText="1"/>
    </xf>
    <xf numFmtId="0" fontId="1" fillId="0" borderId="54" xfId="0" applyFont="1" applyBorder="1" applyAlignment="1" applyProtection="1">
      <alignment horizontal="left" vertical="center"/>
      <protection locked="0"/>
    </xf>
    <xf numFmtId="0" fontId="1" fillId="0" borderId="54" xfId="0" applyFont="1" applyBorder="1" applyAlignment="1" applyProtection="1">
      <alignment vertical="center"/>
      <protection locked="0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8" fillId="0" borderId="51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" fillId="0" borderId="54" xfId="0" applyFont="1" applyBorder="1" applyAlignment="1" applyProtection="1">
      <alignment horizontal="center" vertical="center"/>
      <protection locked="0"/>
    </xf>
    <xf numFmtId="0" fontId="8" fillId="0" borderId="52" xfId="0" applyFont="1" applyBorder="1" applyAlignment="1">
      <alignment horizontal="left" vertical="center" wrapText="1"/>
    </xf>
    <xf numFmtId="0" fontId="8" fillId="0" borderId="53" xfId="0" applyFont="1" applyBorder="1" applyAlignment="1">
      <alignment horizontal="left" vertical="center" wrapText="1"/>
    </xf>
    <xf numFmtId="0" fontId="3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textRotation="90" wrapText="1"/>
      <protection locked="0"/>
    </xf>
    <xf numFmtId="0" fontId="5" fillId="0" borderId="0" xfId="0" applyFont="1" applyAlignment="1" applyProtection="1">
      <alignment horizontal="center" vertical="center" textRotation="90" wrapText="1"/>
      <protection locked="0"/>
    </xf>
    <xf numFmtId="0" fontId="0" fillId="0" borderId="0" xfId="0" applyAlignment="1">
      <alignment horizontal="center"/>
    </xf>
    <xf numFmtId="0" fontId="7" fillId="0" borderId="52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0" fillId="0" borderId="6" xfId="0" applyBorder="1" applyAlignment="1">
      <alignment horizontal="center"/>
    </xf>
    <xf numFmtId="0" fontId="1" fillId="0" borderId="31" xfId="0" applyFont="1" applyBorder="1" applyAlignment="1" applyProtection="1">
      <alignment horizontal="center"/>
      <protection locked="0"/>
    </xf>
    <xf numFmtId="0" fontId="1" fillId="0" borderId="34" xfId="0" applyFont="1" applyBorder="1" applyAlignment="1" applyProtection="1">
      <alignment horizontal="center"/>
      <protection locked="0"/>
    </xf>
    <xf numFmtId="0" fontId="1" fillId="0" borderId="32" xfId="0" applyFont="1" applyBorder="1" applyAlignment="1" applyProtection="1">
      <alignment horizontal="center"/>
      <protection locked="0"/>
    </xf>
    <xf numFmtId="0" fontId="1" fillId="0" borderId="2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58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 wrapText="1"/>
    </xf>
    <xf numFmtId="0" fontId="1" fillId="0" borderId="0" xfId="0" applyFont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24" xfId="0" applyFont="1" applyBorder="1" applyAlignment="1">
      <alignment horizontal="left" vertical="center" wrapText="1"/>
    </xf>
    <xf numFmtId="0" fontId="1" fillId="0" borderId="41" xfId="0" applyFont="1" applyBorder="1" applyAlignment="1">
      <alignment horizontal="left" vertical="center" wrapText="1"/>
    </xf>
    <xf numFmtId="0" fontId="9" fillId="0" borderId="42" xfId="0" applyFont="1" applyBorder="1" applyAlignment="1" applyProtection="1">
      <alignment horizontal="center" vertical="center"/>
      <protection locked="0"/>
    </xf>
    <xf numFmtId="0" fontId="9" fillId="0" borderId="40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" fillId="0" borderId="43" xfId="0" applyFont="1" applyBorder="1" applyAlignment="1" applyProtection="1">
      <alignment horizontal="center"/>
      <protection locked="0"/>
    </xf>
    <xf numFmtId="0" fontId="1" fillId="0" borderId="25" xfId="0" applyFont="1" applyBorder="1" applyAlignment="1" applyProtection="1">
      <alignment horizontal="center"/>
      <protection locked="0"/>
    </xf>
    <xf numFmtId="0" fontId="1" fillId="0" borderId="26" xfId="0" applyFont="1" applyBorder="1" applyAlignment="1" applyProtection="1">
      <alignment horizontal="center"/>
      <protection locked="0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 applyProtection="1">
      <alignment horizontal="center"/>
      <protection locked="0"/>
    </xf>
    <xf numFmtId="0" fontId="1" fillId="0" borderId="30" xfId="0" applyFont="1" applyBorder="1" applyAlignment="1" applyProtection="1">
      <alignment horizontal="center"/>
      <protection locked="0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44" xfId="0" applyFont="1" applyBorder="1" applyAlignment="1">
      <alignment horizontal="left" vertical="center" wrapText="1"/>
    </xf>
    <xf numFmtId="0" fontId="1" fillId="0" borderId="57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48" xfId="0" applyFont="1" applyBorder="1" applyAlignment="1" applyProtection="1">
      <alignment horizontal="center"/>
      <protection locked="0"/>
    </xf>
    <xf numFmtId="0" fontId="1" fillId="0" borderId="37" xfId="0" applyFont="1" applyBorder="1" applyAlignment="1" applyProtection="1">
      <alignment horizontal="center"/>
      <protection locked="0"/>
    </xf>
    <xf numFmtId="0" fontId="1" fillId="0" borderId="49" xfId="0" applyFont="1" applyBorder="1" applyAlignment="1" applyProtection="1">
      <alignment horizontal="center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7" Type="http://schemas.openxmlformats.org/officeDocument/2006/relationships/image" Target="../media/image8.jpe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emf"/><Relationship Id="rId5" Type="http://schemas.openxmlformats.org/officeDocument/2006/relationships/image" Target="../media/image6.emf"/><Relationship Id="rId4" Type="http://schemas.openxmlformats.org/officeDocument/2006/relationships/image" Target="../media/image5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image" Target="../media/image1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2" Type="http://schemas.openxmlformats.org/officeDocument/2006/relationships/image" Target="../media/image14.tmp"/><Relationship Id="rId1" Type="http://schemas.openxmlformats.org/officeDocument/2006/relationships/image" Target="../media/image13.tmp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170349</xdr:colOff>
      <xdr:row>0</xdr:row>
      <xdr:rowOff>342900</xdr:rowOff>
    </xdr:from>
    <xdr:to>
      <xdr:col>0</xdr:col>
      <xdr:colOff>2268382</xdr:colOff>
      <xdr:row>0</xdr:row>
      <xdr:rowOff>774699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99399C0-803E-B0DC-3FC3-45959C659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0349" y="342900"/>
          <a:ext cx="2098033" cy="4317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146051</xdr:colOff>
      <xdr:row>5</xdr:row>
      <xdr:rowOff>12700</xdr:rowOff>
    </xdr:from>
    <xdr:to>
      <xdr:col>2</xdr:col>
      <xdr:colOff>1212130</xdr:colOff>
      <xdr:row>5</xdr:row>
      <xdr:rowOff>577850</xdr:rowOff>
    </xdr:to>
    <xdr:grpSp>
      <xdr:nvGrpSpPr>
        <xdr:cNvPr id="1042" name="Group 18">
          <a:extLst>
            <a:ext uri="{FF2B5EF4-FFF2-40B4-BE49-F238E27FC236}">
              <a16:creationId xmlns:a16="http://schemas.microsoft.com/office/drawing/2014/main" id="{00000000-0008-0000-0100-000012040000}"/>
            </a:ext>
          </a:extLst>
        </xdr:cNvPr>
        <xdr:cNvGrpSpPr>
          <a:grpSpLocks noChangeAspect="1"/>
        </xdr:cNvGrpSpPr>
      </xdr:nvGrpSpPr>
      <xdr:grpSpPr bwMode="auto">
        <a:xfrm>
          <a:off x="1535183" y="1987136"/>
          <a:ext cx="1066079" cy="565150"/>
          <a:chOff x="0" y="0"/>
          <a:chExt cx="1379" cy="878"/>
        </a:xfrm>
      </xdr:grpSpPr>
      <xdr:sp macro="" textlink="">
        <xdr:nvSpPr>
          <xdr:cNvPr id="1044" name="AutoShape 20">
            <a:extLst>
              <a:ext uri="{FF2B5EF4-FFF2-40B4-BE49-F238E27FC236}">
                <a16:creationId xmlns:a16="http://schemas.microsoft.com/office/drawing/2014/main" id="{00000000-0008-0000-0100-00001404000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379" cy="878"/>
          </a:xfrm>
          <a:prstGeom prst="rect">
            <a:avLst/>
          </a:prstGeom>
          <a:noFill/>
        </xdr:spPr>
      </xdr:sp>
      <xdr:pic>
        <xdr:nvPicPr>
          <xdr:cNvPr id="1043" name="Picture 19">
            <a:extLst>
              <a:ext uri="{FF2B5EF4-FFF2-40B4-BE49-F238E27FC236}">
                <a16:creationId xmlns:a16="http://schemas.microsoft.com/office/drawing/2014/main" id="{00000000-0008-0000-0100-00001304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/>
          <a:stretch>
            <a:fillRect/>
          </a:stretch>
        </xdr:blipFill>
        <xdr:spPr bwMode="auto">
          <a:xfrm>
            <a:off x="0" y="0"/>
            <a:ext cx="1293" cy="878"/>
          </a:xfrm>
          <a:prstGeom prst="rect">
            <a:avLst/>
          </a:prstGeom>
          <a:noFill/>
        </xdr:spPr>
      </xdr:pic>
    </xdr:grpSp>
    <xdr:clientData/>
  </xdr:twoCellAnchor>
  <xdr:twoCellAnchor>
    <xdr:from>
      <xdr:col>2</xdr:col>
      <xdr:colOff>107951</xdr:colOff>
      <xdr:row>6</xdr:row>
      <xdr:rowOff>44450</xdr:rowOff>
    </xdr:from>
    <xdr:to>
      <xdr:col>2</xdr:col>
      <xdr:colOff>1174030</xdr:colOff>
      <xdr:row>6</xdr:row>
      <xdr:rowOff>609600</xdr:rowOff>
    </xdr:to>
    <xdr:grpSp>
      <xdr:nvGrpSpPr>
        <xdr:cNvPr id="1039" name="Group 15">
          <a:extLst>
            <a:ext uri="{FF2B5EF4-FFF2-40B4-BE49-F238E27FC236}">
              <a16:creationId xmlns:a16="http://schemas.microsoft.com/office/drawing/2014/main" id="{00000000-0008-0000-0100-00000F040000}"/>
            </a:ext>
          </a:extLst>
        </xdr:cNvPr>
        <xdr:cNvGrpSpPr>
          <a:grpSpLocks noChangeAspect="1"/>
        </xdr:cNvGrpSpPr>
      </xdr:nvGrpSpPr>
      <xdr:grpSpPr bwMode="auto">
        <a:xfrm>
          <a:off x="1497083" y="2648364"/>
          <a:ext cx="1066079" cy="561975"/>
          <a:chOff x="0" y="0"/>
          <a:chExt cx="1379" cy="878"/>
        </a:xfrm>
      </xdr:grpSpPr>
      <xdr:sp macro="" textlink="">
        <xdr:nvSpPr>
          <xdr:cNvPr id="1041" name="AutoShape 17">
            <a:extLst>
              <a:ext uri="{FF2B5EF4-FFF2-40B4-BE49-F238E27FC236}">
                <a16:creationId xmlns:a16="http://schemas.microsoft.com/office/drawing/2014/main" id="{00000000-0008-0000-0100-00001104000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379" cy="878"/>
          </a:xfrm>
          <a:prstGeom prst="rect">
            <a:avLst/>
          </a:prstGeom>
          <a:noFill/>
        </xdr:spPr>
      </xdr:sp>
      <xdr:pic>
        <xdr:nvPicPr>
          <xdr:cNvPr id="1040" name="Picture 16">
            <a:extLst>
              <a:ext uri="{FF2B5EF4-FFF2-40B4-BE49-F238E27FC236}">
                <a16:creationId xmlns:a16="http://schemas.microsoft.com/office/drawing/2014/main" id="{00000000-0008-0000-0100-00001004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0" y="0"/>
            <a:ext cx="1327" cy="878"/>
          </a:xfrm>
          <a:prstGeom prst="rect">
            <a:avLst/>
          </a:prstGeom>
          <a:noFill/>
        </xdr:spPr>
      </xdr:pic>
    </xdr:grpSp>
    <xdr:clientData/>
  </xdr:twoCellAnchor>
  <xdr:twoCellAnchor>
    <xdr:from>
      <xdr:col>2</xdr:col>
      <xdr:colOff>63499</xdr:colOff>
      <xdr:row>7</xdr:row>
      <xdr:rowOff>38100</xdr:rowOff>
    </xdr:from>
    <xdr:to>
      <xdr:col>2</xdr:col>
      <xdr:colOff>1085116</xdr:colOff>
      <xdr:row>7</xdr:row>
      <xdr:rowOff>603250</xdr:rowOff>
    </xdr:to>
    <xdr:pic>
      <xdr:nvPicPr>
        <xdr:cNvPr id="1038" name="Picture 14">
          <a:extLst>
            <a:ext uri="{FF2B5EF4-FFF2-40B4-BE49-F238E27FC236}">
              <a16:creationId xmlns:a16="http://schemas.microsoft.com/office/drawing/2014/main" id="{00000000-0008-0000-01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2699" y="3454400"/>
          <a:ext cx="1021617" cy="5651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139700</xdr:colOff>
      <xdr:row>8</xdr:row>
      <xdr:rowOff>180975</xdr:rowOff>
    </xdr:from>
    <xdr:to>
      <xdr:col>2</xdr:col>
      <xdr:colOff>1085850</xdr:colOff>
      <xdr:row>8</xdr:row>
      <xdr:rowOff>514350</xdr:rowOff>
    </xdr:to>
    <xdr:pic>
      <xdr:nvPicPr>
        <xdr:cNvPr id="1037" name="Picture 13">
          <a:extLst>
            <a:ext uri="{FF2B5EF4-FFF2-40B4-BE49-F238E27FC236}">
              <a16:creationId xmlns:a16="http://schemas.microsoft.com/office/drawing/2014/main" id="{00000000-0008-0000-01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06525" y="4181475"/>
          <a:ext cx="946150" cy="333375"/>
        </a:xfrm>
        <a:prstGeom prst="rect">
          <a:avLst/>
        </a:prstGeom>
        <a:noFill/>
      </xdr:spPr>
    </xdr:pic>
    <xdr:clientData/>
  </xdr:twoCellAnchor>
  <xdr:twoCellAnchor>
    <xdr:from>
      <xdr:col>2</xdr:col>
      <xdr:colOff>260351</xdr:colOff>
      <xdr:row>9</xdr:row>
      <xdr:rowOff>177800</xdr:rowOff>
    </xdr:from>
    <xdr:to>
      <xdr:col>2</xdr:col>
      <xdr:colOff>999232</xdr:colOff>
      <xdr:row>9</xdr:row>
      <xdr:rowOff>501650</xdr:rowOff>
    </xdr:to>
    <xdr:pic>
      <xdr:nvPicPr>
        <xdr:cNvPr id="1036" name="Picture 12">
          <a:extLst>
            <a:ext uri="{FF2B5EF4-FFF2-40B4-BE49-F238E27FC236}">
              <a16:creationId xmlns:a16="http://schemas.microsoft.com/office/drawing/2014/main" id="{00000000-0008-0000-01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479551" y="4851400"/>
          <a:ext cx="738881" cy="3238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247651</xdr:colOff>
      <xdr:row>10</xdr:row>
      <xdr:rowOff>114300</xdr:rowOff>
    </xdr:from>
    <xdr:to>
      <xdr:col>2</xdr:col>
      <xdr:colOff>1027385</xdr:colOff>
      <xdr:row>10</xdr:row>
      <xdr:rowOff>482600</xdr:rowOff>
    </xdr:to>
    <xdr:pic>
      <xdr:nvPicPr>
        <xdr:cNvPr id="1035" name="Picture 11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466851" y="5416550"/>
          <a:ext cx="779734" cy="368300"/>
        </a:xfrm>
        <a:prstGeom prst="rect">
          <a:avLst/>
        </a:prstGeom>
        <a:noFill/>
      </xdr:spPr>
    </xdr:pic>
    <xdr:clientData/>
  </xdr:twoCellAnchor>
  <xdr:twoCellAnchor>
    <xdr:from>
      <xdr:col>5</xdr:col>
      <xdr:colOff>31750</xdr:colOff>
      <xdr:row>5</xdr:row>
      <xdr:rowOff>38100</xdr:rowOff>
    </xdr:from>
    <xdr:to>
      <xdr:col>5</xdr:col>
      <xdr:colOff>355600</xdr:colOff>
      <xdr:row>10</xdr:row>
      <xdr:rowOff>596900</xdr:rowOff>
    </xdr:to>
    <xdr:sp macro="" textlink="">
      <xdr:nvSpPr>
        <xdr:cNvPr id="12" name="Right Brac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7632700" y="1911350"/>
          <a:ext cx="323850" cy="37020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IN" sz="1100"/>
        </a:p>
      </xdr:txBody>
    </xdr:sp>
    <xdr:clientData/>
  </xdr:twoCellAnchor>
  <xdr:twoCellAnchor editAs="oneCell">
    <xdr:from>
      <xdr:col>0</xdr:col>
      <xdr:colOff>52869</xdr:colOff>
      <xdr:row>0</xdr:row>
      <xdr:rowOff>266618</xdr:rowOff>
    </xdr:from>
    <xdr:to>
      <xdr:col>0</xdr:col>
      <xdr:colOff>799386</xdr:colOff>
      <xdr:row>0</xdr:row>
      <xdr:rowOff>418907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2862E6F-5379-4194-AA00-47A6A154C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869" y="266618"/>
          <a:ext cx="746517" cy="1522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352408</xdr:rowOff>
    </xdr:from>
    <xdr:to>
      <xdr:col>0</xdr:col>
      <xdr:colOff>953044</xdr:colOff>
      <xdr:row>0</xdr:row>
      <xdr:rowOff>542942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7C512CA-11A0-4F41-B399-288DDAEE5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50" y="352408"/>
          <a:ext cx="933994" cy="1905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111935</xdr:colOff>
      <xdr:row>14</xdr:row>
      <xdr:rowOff>257175</xdr:rowOff>
    </xdr:from>
    <xdr:to>
      <xdr:col>7</xdr:col>
      <xdr:colOff>542925</xdr:colOff>
      <xdr:row>21</xdr:row>
      <xdr:rowOff>275870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3535" y="5010150"/>
          <a:ext cx="1764490" cy="238089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0</xdr:row>
      <xdr:rowOff>371573</xdr:rowOff>
    </xdr:from>
    <xdr:to>
      <xdr:col>0</xdr:col>
      <xdr:colOff>1294310</xdr:colOff>
      <xdr:row>0</xdr:row>
      <xdr:rowOff>631726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95AE4BC-6B58-4314-A5EC-AF0021836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50" y="371573"/>
          <a:ext cx="1275260" cy="26015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19051</xdr:colOff>
      <xdr:row>1</xdr:row>
      <xdr:rowOff>200025</xdr:rowOff>
    </xdr:from>
    <xdr:to>
      <xdr:col>15</xdr:col>
      <xdr:colOff>221648</xdr:colOff>
      <xdr:row>20</xdr:row>
      <xdr:rowOff>295275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78979EA-A57F-40EC-9E4F-2C595A972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1" y="1276350"/>
          <a:ext cx="4469797" cy="5772150"/>
        </a:xfrm>
        <a:prstGeom prst="rect">
          <a:avLst/>
        </a:prstGeom>
      </xdr:spPr>
    </xdr:pic>
    <xdr:clientData/>
  </xdr:twoCellAnchor>
  <xdr:twoCellAnchor editAs="oneCell">
    <xdr:from>
      <xdr:col>15</xdr:col>
      <xdr:colOff>400050</xdr:colOff>
      <xdr:row>6</xdr:row>
      <xdr:rowOff>104774</xdr:rowOff>
    </xdr:from>
    <xdr:to>
      <xdr:col>24</xdr:col>
      <xdr:colOff>710</xdr:colOff>
      <xdr:row>19</xdr:row>
      <xdr:rowOff>114912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92D25902-DD31-430A-92B9-F0057B9339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7" b="-1"/>
        <a:stretch/>
      </xdr:blipFill>
      <xdr:spPr>
        <a:xfrm>
          <a:off x="11791950" y="2162174"/>
          <a:ext cx="5087060" cy="4382113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0</xdr:row>
      <xdr:rowOff>390623</xdr:rowOff>
    </xdr:from>
    <xdr:to>
      <xdr:col>0</xdr:col>
      <xdr:colOff>1294311</xdr:colOff>
      <xdr:row>0</xdr:row>
      <xdr:rowOff>650776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C09420A-5519-44D0-981D-69942C5AE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50" y="390623"/>
          <a:ext cx="1275261" cy="260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7030A0"/>
    <pageSetUpPr fitToPage="1"/>
  </sheetPr>
  <dimension ref="A1:H28"/>
  <sheetViews>
    <sheetView tabSelected="1" workbookViewId="0">
      <selection activeCell="G1" sqref="G1:H1"/>
    </sheetView>
  </sheetViews>
  <sheetFormatPr defaultRowHeight="15" x14ac:dyDescent="0.25"/>
  <cols>
    <col min="1" max="1" width="34.7109375" style="9" customWidth="1"/>
    <col min="2" max="7" width="14.7109375" style="9" customWidth="1"/>
    <col min="8" max="8" width="15.140625" style="9" customWidth="1"/>
    <col min="9" max="16384" width="9.140625" style="9"/>
  </cols>
  <sheetData>
    <row r="1" spans="1:8" s="3" customFormat="1" ht="84.75" customHeight="1" thickTop="1" thickBot="1" x14ac:dyDescent="0.3">
      <c r="A1" s="2"/>
      <c r="B1" s="67" t="s">
        <v>88</v>
      </c>
      <c r="C1" s="68"/>
      <c r="D1" s="68"/>
      <c r="E1" s="68"/>
      <c r="F1" s="69"/>
      <c r="G1" s="61" t="s">
        <v>107</v>
      </c>
      <c r="H1" s="62"/>
    </row>
    <row r="2" spans="1:8" s="3" customFormat="1" ht="13.5" thickTop="1" x14ac:dyDescent="0.25">
      <c r="A2" s="4"/>
      <c r="B2" s="5"/>
      <c r="C2" s="5"/>
      <c r="D2" s="5"/>
      <c r="E2" s="5"/>
      <c r="F2" s="5"/>
      <c r="G2" s="6"/>
      <c r="H2" s="6"/>
    </row>
    <row r="3" spans="1:8" x14ac:dyDescent="0.25">
      <c r="A3" s="7" t="s">
        <v>30</v>
      </c>
      <c r="B3" s="72"/>
      <c r="C3" s="72"/>
      <c r="D3" s="72"/>
      <c r="E3" s="1"/>
      <c r="F3" s="1"/>
      <c r="G3" s="7" t="s">
        <v>31</v>
      </c>
      <c r="H3" s="8"/>
    </row>
    <row r="4" spans="1:8" ht="15.75" thickBot="1" x14ac:dyDescent="0.3">
      <c r="A4" s="1"/>
      <c r="B4" s="1"/>
      <c r="C4" s="1"/>
      <c r="D4" s="1"/>
      <c r="E4" s="1"/>
      <c r="F4" s="1"/>
      <c r="G4" s="1"/>
      <c r="H4" s="1"/>
    </row>
    <row r="5" spans="1:8" x14ac:dyDescent="0.25">
      <c r="A5" s="10"/>
      <c r="B5" s="11" t="s">
        <v>32</v>
      </c>
      <c r="C5" s="12" t="s">
        <v>33</v>
      </c>
      <c r="D5" s="11" t="s">
        <v>34</v>
      </c>
      <c r="E5" s="11" t="s">
        <v>35</v>
      </c>
      <c r="F5" s="11" t="s">
        <v>34</v>
      </c>
      <c r="G5" s="12" t="s">
        <v>33</v>
      </c>
      <c r="H5" s="13" t="s">
        <v>36</v>
      </c>
    </row>
    <row r="6" spans="1:8" ht="15.75" thickBot="1" x14ac:dyDescent="0.3">
      <c r="A6" s="14" t="s">
        <v>37</v>
      </c>
      <c r="B6" s="15" t="s">
        <v>38</v>
      </c>
      <c r="C6" s="15" t="s">
        <v>39</v>
      </c>
      <c r="D6" s="15" t="s">
        <v>39</v>
      </c>
      <c r="E6" s="15" t="s">
        <v>38</v>
      </c>
      <c r="F6" s="15" t="s">
        <v>39</v>
      </c>
      <c r="G6" s="15" t="s">
        <v>39</v>
      </c>
      <c r="H6" s="16" t="s">
        <v>39</v>
      </c>
    </row>
    <row r="7" spans="1:8" x14ac:dyDescent="0.25">
      <c r="A7" s="17" t="s">
        <v>89</v>
      </c>
      <c r="B7" s="18"/>
      <c r="C7" s="18"/>
      <c r="D7" s="18"/>
      <c r="E7" s="18"/>
      <c r="F7" s="18"/>
      <c r="G7" s="18"/>
      <c r="H7" s="19"/>
    </row>
    <row r="8" spans="1:8" ht="29.25" x14ac:dyDescent="0.25">
      <c r="A8" s="20" t="s">
        <v>90</v>
      </c>
      <c r="B8" s="21"/>
      <c r="C8" s="21"/>
      <c r="D8" s="21"/>
      <c r="E8" s="21"/>
      <c r="F8" s="21"/>
      <c r="G8" s="21"/>
      <c r="H8" s="22"/>
    </row>
    <row r="9" spans="1:8" x14ac:dyDescent="0.25">
      <c r="A9" s="20" t="s">
        <v>91</v>
      </c>
      <c r="B9" s="21"/>
      <c r="C9" s="21"/>
      <c r="D9" s="21"/>
      <c r="E9" s="21"/>
      <c r="F9" s="21"/>
      <c r="G9" s="21"/>
      <c r="H9" s="22"/>
    </row>
    <row r="10" spans="1:8" ht="29.25" x14ac:dyDescent="0.25">
      <c r="A10" s="20" t="s">
        <v>92</v>
      </c>
      <c r="B10" s="23">
        <f>SUM(B7:B9)</f>
        <v>0</v>
      </c>
      <c r="C10" s="23">
        <f t="shared" ref="C10:H10" si="0">SUM(C7:C9)</f>
        <v>0</v>
      </c>
      <c r="D10" s="23">
        <f t="shared" si="0"/>
        <v>0</v>
      </c>
      <c r="E10" s="23">
        <f t="shared" si="0"/>
        <v>0</v>
      </c>
      <c r="F10" s="23">
        <f t="shared" si="0"/>
        <v>0</v>
      </c>
      <c r="G10" s="23">
        <f t="shared" si="0"/>
        <v>0</v>
      </c>
      <c r="H10" s="24">
        <f t="shared" si="0"/>
        <v>0</v>
      </c>
    </row>
    <row r="11" spans="1:8" ht="29.25" x14ac:dyDescent="0.25">
      <c r="A11" s="20" t="s">
        <v>93</v>
      </c>
      <c r="B11" s="21"/>
      <c r="C11" s="21"/>
      <c r="D11" s="21"/>
      <c r="E11" s="21"/>
      <c r="F11" s="21"/>
      <c r="G11" s="21"/>
      <c r="H11" s="22"/>
    </row>
    <row r="12" spans="1:8" ht="29.25" x14ac:dyDescent="0.25">
      <c r="A12" s="25" t="s">
        <v>94</v>
      </c>
      <c r="B12" s="26"/>
      <c r="C12" s="26"/>
      <c r="D12" s="26"/>
      <c r="E12" s="26"/>
      <c r="F12" s="26"/>
      <c r="G12" s="26"/>
      <c r="H12" s="27"/>
    </row>
    <row r="13" spans="1:8" ht="29.25" x14ac:dyDescent="0.25">
      <c r="A13" s="25" t="s">
        <v>95</v>
      </c>
      <c r="B13" s="26"/>
      <c r="C13" s="26"/>
      <c r="D13" s="26"/>
      <c r="E13" s="26"/>
      <c r="F13" s="26"/>
      <c r="G13" s="26"/>
      <c r="H13" s="27"/>
    </row>
    <row r="14" spans="1:8" x14ac:dyDescent="0.25">
      <c r="A14" s="20" t="s">
        <v>96</v>
      </c>
      <c r="B14" s="28">
        <f>SUM(B10:B11)-B12+B13</f>
        <v>0</v>
      </c>
      <c r="C14" s="28">
        <f t="shared" ref="C14:H14" si="1">SUM(C10:C11)-C12+C13</f>
        <v>0</v>
      </c>
      <c r="D14" s="28">
        <f t="shared" si="1"/>
        <v>0</v>
      </c>
      <c r="E14" s="28">
        <f t="shared" si="1"/>
        <v>0</v>
      </c>
      <c r="F14" s="28">
        <f t="shared" si="1"/>
        <v>0</v>
      </c>
      <c r="G14" s="28">
        <f t="shared" si="1"/>
        <v>0</v>
      </c>
      <c r="H14" s="29">
        <f t="shared" si="1"/>
        <v>0</v>
      </c>
    </row>
    <row r="15" spans="1:8" ht="15.75" thickBot="1" x14ac:dyDescent="0.3">
      <c r="A15" s="30" t="s">
        <v>85</v>
      </c>
      <c r="B15" s="31">
        <f>ROUNDUP(B14,0)</f>
        <v>0</v>
      </c>
      <c r="C15" s="31">
        <f t="shared" ref="C15:H15" si="2">ROUNDUP(C14,0)</f>
        <v>0</v>
      </c>
      <c r="D15" s="31">
        <f t="shared" si="2"/>
        <v>0</v>
      </c>
      <c r="E15" s="31">
        <f t="shared" si="2"/>
        <v>0</v>
      </c>
      <c r="F15" s="31">
        <f t="shared" si="2"/>
        <v>0</v>
      </c>
      <c r="G15" s="31">
        <f t="shared" si="2"/>
        <v>0</v>
      </c>
      <c r="H15" s="31">
        <f t="shared" si="2"/>
        <v>0</v>
      </c>
    </row>
    <row r="16" spans="1:8" x14ac:dyDescent="0.25">
      <c r="A16" s="32" t="s">
        <v>40</v>
      </c>
      <c r="B16" s="1"/>
      <c r="C16" s="1"/>
      <c r="D16" s="1"/>
      <c r="E16" s="1"/>
      <c r="F16" s="1"/>
      <c r="G16" s="1"/>
      <c r="H16" s="1"/>
    </row>
    <row r="17" spans="1:8" x14ac:dyDescent="0.25">
      <c r="A17" s="70" t="s">
        <v>84</v>
      </c>
      <c r="B17" s="70"/>
      <c r="C17" s="70"/>
      <c r="D17" s="70"/>
      <c r="E17" s="70"/>
      <c r="F17" s="70"/>
      <c r="G17" s="70"/>
      <c r="H17" s="70"/>
    </row>
    <row r="18" spans="1:8" x14ac:dyDescent="0.25">
      <c r="A18" s="71" t="s">
        <v>97</v>
      </c>
      <c r="B18" s="71"/>
      <c r="C18" s="71"/>
      <c r="D18" s="71"/>
      <c r="E18" s="71"/>
      <c r="F18" s="71"/>
      <c r="G18" s="71"/>
      <c r="H18" s="71"/>
    </row>
    <row r="19" spans="1:8" x14ac:dyDescent="0.25">
      <c r="A19" s="70" t="s">
        <v>41</v>
      </c>
      <c r="B19" s="70"/>
      <c r="C19" s="70"/>
      <c r="D19" s="70"/>
      <c r="E19" s="70"/>
      <c r="F19" s="70"/>
      <c r="G19" s="70"/>
      <c r="H19" s="70"/>
    </row>
    <row r="20" spans="1:8" x14ac:dyDescent="0.25">
      <c r="A20" s="70" t="s">
        <v>42</v>
      </c>
      <c r="B20" s="70"/>
      <c r="C20" s="70"/>
      <c r="D20" s="70"/>
      <c r="E20" s="70"/>
      <c r="F20" s="70"/>
      <c r="G20" s="70"/>
      <c r="H20" s="70"/>
    </row>
    <row r="21" spans="1:8" x14ac:dyDescent="0.25">
      <c r="A21" s="70" t="s">
        <v>86</v>
      </c>
      <c r="B21" s="70"/>
      <c r="C21" s="70"/>
      <c r="D21" s="70"/>
      <c r="E21" s="70"/>
      <c r="F21" s="70"/>
      <c r="G21" s="70"/>
      <c r="H21" s="70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7" t="s">
        <v>43</v>
      </c>
      <c r="B24" s="63"/>
      <c r="C24" s="63"/>
      <c r="D24" s="65" t="s">
        <v>44</v>
      </c>
      <c r="E24" s="65"/>
      <c r="F24" s="64"/>
      <c r="G24" s="64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7" t="s">
        <v>45</v>
      </c>
      <c r="B26" s="8"/>
      <c r="C26" s="7" t="s">
        <v>46</v>
      </c>
      <c r="D26" s="8"/>
      <c r="E26" s="1"/>
      <c r="F26" s="7" t="s">
        <v>47</v>
      </c>
      <c r="G26" s="33"/>
      <c r="H26" s="1"/>
    </row>
    <row r="28" spans="1:8" ht="60.75" customHeight="1" x14ac:dyDescent="0.25">
      <c r="A28" s="66"/>
      <c r="B28" s="66"/>
      <c r="C28" s="66"/>
      <c r="D28" s="66"/>
      <c r="E28" s="66"/>
      <c r="F28" s="66"/>
      <c r="G28" s="66"/>
      <c r="H28" s="66"/>
    </row>
  </sheetData>
  <mergeCells count="12">
    <mergeCell ref="G1:H1"/>
    <mergeCell ref="B24:C24"/>
    <mergeCell ref="F24:G24"/>
    <mergeCell ref="D24:E24"/>
    <mergeCell ref="A28:H28"/>
    <mergeCell ref="B1:F1"/>
    <mergeCell ref="A17:H17"/>
    <mergeCell ref="A18:H18"/>
    <mergeCell ref="A19:H19"/>
    <mergeCell ref="A20:H20"/>
    <mergeCell ref="A21:H21"/>
    <mergeCell ref="B3:D3"/>
  </mergeCells>
  <pageMargins left="0.23622047244094491" right="0.23622047244094491" top="0.15748031496062992" bottom="0.15748031496062992" header="0.15748031496062992" footer="0.15748031496062992"/>
  <pageSetup paperSize="9" scale="97" orientation="landscape" r:id="rId1"/>
  <headerFooter>
    <oddFooter>&amp;LPage &amp;P of &amp;N&amp;R&amp;F
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B0F0"/>
    <pageSetUpPr fitToPage="1"/>
  </sheetPr>
  <dimension ref="A1:H14"/>
  <sheetViews>
    <sheetView zoomScale="115" zoomScaleNormal="115" workbookViewId="0"/>
  </sheetViews>
  <sheetFormatPr defaultRowHeight="15" x14ac:dyDescent="0.25"/>
  <cols>
    <col min="1" max="1" width="12" style="45" customWidth="1"/>
    <col min="2" max="2" width="8.7109375" style="45" customWidth="1"/>
    <col min="3" max="3" width="18.85546875" style="45" customWidth="1"/>
    <col min="4" max="4" width="18.140625" style="45" customWidth="1"/>
    <col min="5" max="5" width="25.85546875" style="45" customWidth="1"/>
    <col min="6" max="6" width="9.140625" style="45"/>
    <col min="7" max="7" width="10.28515625" style="45" customWidth="1"/>
    <col min="8" max="16384" width="9.140625" style="45"/>
  </cols>
  <sheetData>
    <row r="1" spans="1:8" ht="64.5" customHeight="1" thickTop="1" thickBot="1" x14ac:dyDescent="0.3">
      <c r="A1" s="34"/>
      <c r="B1" s="67" t="s">
        <v>102</v>
      </c>
      <c r="C1" s="68"/>
      <c r="D1" s="68"/>
      <c r="E1" s="68"/>
      <c r="F1" s="69"/>
      <c r="G1" s="73" t="str">
        <f>'Safety Depth Safety Contour Cal'!G1:H1</f>
        <v>Page : 1 of 1
Form : 1.3.2
Date : 08 Aug 2025
Rev : 10.1
App By : DPA</v>
      </c>
      <c r="H1" s="74"/>
    </row>
    <row r="2" spans="1:8" ht="15.75" thickTop="1" x14ac:dyDescent="0.25"/>
    <row r="3" spans="1:8" x14ac:dyDescent="0.25">
      <c r="B3" s="76" t="s">
        <v>18</v>
      </c>
      <c r="C3" s="76"/>
      <c r="D3" s="53">
        <v>10</v>
      </c>
      <c r="E3" s="54" t="s">
        <v>29</v>
      </c>
    </row>
    <row r="4" spans="1:8" ht="15.75" thickBot="1" x14ac:dyDescent="0.3"/>
    <row r="5" spans="1:8" ht="43.5" thickBot="1" x14ac:dyDescent="0.3">
      <c r="B5" s="55" t="s">
        <v>0</v>
      </c>
      <c r="C5" s="56" t="s">
        <v>1</v>
      </c>
      <c r="D5" s="56" t="s">
        <v>11</v>
      </c>
      <c r="E5" s="56" t="s">
        <v>24</v>
      </c>
    </row>
    <row r="6" spans="1:8" ht="49.5" customHeight="1" thickBot="1" x14ac:dyDescent="0.3">
      <c r="B6" s="57" t="s">
        <v>2</v>
      </c>
      <c r="C6" s="58"/>
      <c r="D6" s="59" t="s">
        <v>19</v>
      </c>
      <c r="E6" s="60">
        <f>'Formula Sheet'!C8</f>
        <v>0.6</v>
      </c>
      <c r="F6" s="77" t="s">
        <v>25</v>
      </c>
      <c r="G6" s="78"/>
    </row>
    <row r="7" spans="1:8" ht="49.5" customHeight="1" thickBot="1" x14ac:dyDescent="0.3">
      <c r="B7" s="57" t="s">
        <v>4</v>
      </c>
      <c r="C7" s="58"/>
      <c r="D7" s="59" t="s">
        <v>20</v>
      </c>
      <c r="E7" s="60">
        <f>'Formula Sheet'!C9</f>
        <v>1.2</v>
      </c>
      <c r="F7" s="77"/>
      <c r="G7" s="78"/>
    </row>
    <row r="8" spans="1:8" ht="49.5" customHeight="1" thickBot="1" x14ac:dyDescent="0.3">
      <c r="B8" s="57" t="s">
        <v>6</v>
      </c>
      <c r="C8" s="58"/>
      <c r="D8" s="59" t="s">
        <v>20</v>
      </c>
      <c r="E8" s="60">
        <f>'Formula Sheet'!C10</f>
        <v>1.2</v>
      </c>
      <c r="F8" s="77"/>
      <c r="G8" s="78"/>
    </row>
    <row r="9" spans="1:8" ht="49.5" customHeight="1" thickBot="1" x14ac:dyDescent="0.3">
      <c r="B9" s="57" t="s">
        <v>7</v>
      </c>
      <c r="C9" s="58"/>
      <c r="D9" s="59" t="s">
        <v>21</v>
      </c>
      <c r="E9" s="60">
        <f>'Formula Sheet'!C11</f>
        <v>2.5</v>
      </c>
      <c r="F9" s="77"/>
      <c r="G9" s="78"/>
    </row>
    <row r="10" spans="1:8" ht="49.5" customHeight="1" thickBot="1" x14ac:dyDescent="0.3">
      <c r="B10" s="57" t="s">
        <v>9</v>
      </c>
      <c r="C10" s="58"/>
      <c r="D10" s="59" t="s">
        <v>22</v>
      </c>
      <c r="E10" s="60">
        <f>'Formula Sheet'!C12</f>
        <v>3</v>
      </c>
      <c r="F10" s="77"/>
      <c r="G10" s="78"/>
    </row>
    <row r="11" spans="1:8" ht="39.75" customHeight="1" thickBot="1" x14ac:dyDescent="0.3">
      <c r="B11" s="57" t="s">
        <v>10</v>
      </c>
      <c r="C11" s="58"/>
      <c r="D11" s="59" t="s">
        <v>23</v>
      </c>
      <c r="E11" s="60">
        <f>'Formula Sheet'!C13</f>
        <v>3.5</v>
      </c>
      <c r="F11" s="77"/>
      <c r="G11" s="78"/>
    </row>
    <row r="12" spans="1:8" ht="25.5" customHeight="1" x14ac:dyDescent="0.25">
      <c r="B12" s="75" t="s">
        <v>26</v>
      </c>
      <c r="C12" s="75"/>
      <c r="D12" s="75"/>
      <c r="E12" s="75"/>
      <c r="F12" s="75"/>
      <c r="G12" s="75"/>
    </row>
    <row r="13" spans="1:8" ht="30.75" customHeight="1" x14ac:dyDescent="0.25">
      <c r="B13" s="75" t="s">
        <v>27</v>
      </c>
      <c r="C13" s="75"/>
      <c r="D13" s="75"/>
      <c r="E13" s="75"/>
      <c r="F13" s="75"/>
      <c r="G13" s="75"/>
    </row>
    <row r="14" spans="1:8" ht="25.5" customHeight="1" x14ac:dyDescent="0.25">
      <c r="B14" s="75" t="s">
        <v>28</v>
      </c>
      <c r="C14" s="75"/>
      <c r="D14" s="75"/>
      <c r="E14" s="75"/>
      <c r="F14" s="75"/>
      <c r="G14" s="75"/>
    </row>
  </sheetData>
  <sheetProtection algorithmName="SHA-512" hashValue="9eXG/leA6MCe5OtO/W8AUQJLhCkbRPDqAnbTWGxN0F7hzTe6Qg5RmnOUEB8W73SfbzWRWUxT6EGS8VHShZa97Q==" saltValue="SZtcy7VkwD+q+2aJcXu5/w==" spinCount="100000" sheet="1" formatRows="0" insertRows="0" insertHyperlinks="0" sort="0"/>
  <protectedRanges>
    <protectedRange sqref="D3" name="Range1"/>
  </protectedRanges>
  <mergeCells count="7">
    <mergeCell ref="B1:F1"/>
    <mergeCell ref="G1:H1"/>
    <mergeCell ref="B14:G14"/>
    <mergeCell ref="B3:C3"/>
    <mergeCell ref="F6:G11"/>
    <mergeCell ref="B12:G12"/>
    <mergeCell ref="B13:G13"/>
  </mergeCells>
  <pageMargins left="0.23622047244094491" right="0.23622047244094491" top="0.15748031496062992" bottom="0.15748031496062992" header="0.15748031496062992" footer="0.15748031496062992"/>
  <pageSetup paperSize="9" orientation="landscape" r:id="rId1"/>
  <headerFooter>
    <oddFooter>&amp;LPage &amp;P of &amp;N&amp;R&amp;F
&amp;A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  <pageSetUpPr fitToPage="1"/>
  </sheetPr>
  <dimension ref="A1:I14"/>
  <sheetViews>
    <sheetView workbookViewId="0"/>
  </sheetViews>
  <sheetFormatPr defaultRowHeight="15" x14ac:dyDescent="0.25"/>
  <cols>
    <col min="1" max="1" width="14.42578125" style="45" customWidth="1"/>
    <col min="2" max="2" width="15.5703125" style="45" customWidth="1"/>
    <col min="3" max="3" width="17.140625" style="45" customWidth="1"/>
    <col min="4" max="4" width="17.42578125" style="45" customWidth="1"/>
    <col min="5" max="5" width="9.140625" style="45"/>
    <col min="6" max="6" width="11.140625" style="45" customWidth="1"/>
    <col min="7" max="7" width="10.28515625" style="45" customWidth="1"/>
    <col min="8" max="8" width="0.140625" style="45" customWidth="1"/>
    <col min="9" max="9" width="4" style="45" bestFit="1" customWidth="1"/>
    <col min="10" max="16384" width="9.140625" style="45"/>
  </cols>
  <sheetData>
    <row r="1" spans="1:9" ht="76.5" customHeight="1" thickTop="1" thickBot="1" x14ac:dyDescent="0.3">
      <c r="A1" s="34"/>
      <c r="B1" s="67" t="s">
        <v>101</v>
      </c>
      <c r="C1" s="68"/>
      <c r="D1" s="68"/>
      <c r="E1" s="69"/>
      <c r="F1" s="80" t="str">
        <f>'Safety Depth Safety Contour Cal'!G1</f>
        <v>Page : 1 of 1
Form : 1.3.2
Date : 08 Aug 2025
Rev : 10.1
App By : DPA</v>
      </c>
      <c r="G1" s="80"/>
      <c r="H1" s="44"/>
    </row>
    <row r="2" spans="1:9" ht="15.75" thickTop="1" x14ac:dyDescent="0.25"/>
    <row r="3" spans="1:9" x14ac:dyDescent="0.25">
      <c r="A3" s="79" t="s">
        <v>12</v>
      </c>
      <c r="B3" s="79"/>
      <c r="C3" s="79"/>
      <c r="D3" s="79"/>
      <c r="E3" s="79"/>
      <c r="F3" s="79"/>
      <c r="G3" s="79"/>
    </row>
    <row r="4" spans="1:9" x14ac:dyDescent="0.25">
      <c r="A4"/>
      <c r="B4"/>
      <c r="C4"/>
      <c r="D4"/>
      <c r="E4"/>
      <c r="F4"/>
      <c r="G4"/>
    </row>
    <row r="5" spans="1:9" x14ac:dyDescent="0.25">
      <c r="A5"/>
      <c r="B5" t="s">
        <v>13</v>
      </c>
      <c r="C5"/>
      <c r="D5">
        <f>'Catzoc correction calculation'!D3</f>
        <v>10</v>
      </c>
      <c r="E5"/>
      <c r="F5"/>
      <c r="G5"/>
    </row>
    <row r="6" spans="1:9" ht="15.75" thickBot="1" x14ac:dyDescent="0.3">
      <c r="A6"/>
      <c r="B6"/>
      <c r="C6"/>
      <c r="D6"/>
      <c r="E6"/>
      <c r="F6"/>
      <c r="G6"/>
    </row>
    <row r="7" spans="1:9" ht="29.25" thickBot="1" x14ac:dyDescent="0.3">
      <c r="A7"/>
      <c r="B7" s="46" t="s">
        <v>11</v>
      </c>
      <c r="C7" s="47" t="s">
        <v>14</v>
      </c>
      <c r="D7" s="47" t="s">
        <v>15</v>
      </c>
      <c r="E7"/>
      <c r="F7"/>
      <c r="G7"/>
    </row>
    <row r="8" spans="1:9" ht="15.75" thickBot="1" x14ac:dyDescent="0.3">
      <c r="A8" s="48" t="s">
        <v>2</v>
      </c>
      <c r="B8" s="49" t="s">
        <v>3</v>
      </c>
      <c r="C8" s="49">
        <f>0.5+I8</f>
        <v>0.6</v>
      </c>
      <c r="D8" s="49">
        <f>D5-C8</f>
        <v>9.4</v>
      </c>
      <c r="E8"/>
      <c r="F8"/>
      <c r="G8"/>
      <c r="I8" s="45">
        <f>0.01*D5</f>
        <v>0.1</v>
      </c>
    </row>
    <row r="9" spans="1:9" ht="15.75" thickBot="1" x14ac:dyDescent="0.3">
      <c r="A9" s="50" t="s">
        <v>4</v>
      </c>
      <c r="B9" s="49" t="s">
        <v>5</v>
      </c>
      <c r="C9" s="49">
        <f>1+I9</f>
        <v>1.2</v>
      </c>
      <c r="D9" s="49">
        <f>D5-C9</f>
        <v>8.8000000000000007</v>
      </c>
      <c r="E9"/>
      <c r="F9"/>
      <c r="G9"/>
      <c r="I9" s="45">
        <f>0.02*D5</f>
        <v>0.2</v>
      </c>
    </row>
    <row r="10" spans="1:9" ht="15.75" thickBot="1" x14ac:dyDescent="0.3">
      <c r="A10" s="50" t="s">
        <v>6</v>
      </c>
      <c r="B10" s="49" t="s">
        <v>5</v>
      </c>
      <c r="C10" s="49">
        <f>1+I10</f>
        <v>1.2</v>
      </c>
      <c r="D10" s="49">
        <f>D5-C10</f>
        <v>8.8000000000000007</v>
      </c>
      <c r="E10"/>
      <c r="F10"/>
      <c r="G10"/>
      <c r="I10" s="45">
        <f>0.02*D5</f>
        <v>0.2</v>
      </c>
    </row>
    <row r="11" spans="1:9" ht="15.75" thickBot="1" x14ac:dyDescent="0.3">
      <c r="A11" s="50" t="s">
        <v>7</v>
      </c>
      <c r="B11" s="49" t="s">
        <v>8</v>
      </c>
      <c r="C11" s="49">
        <f>2+I11</f>
        <v>2.5</v>
      </c>
      <c r="D11" s="49">
        <f>D5-C11</f>
        <v>7.5</v>
      </c>
      <c r="E11"/>
      <c r="F11"/>
      <c r="G11"/>
      <c r="I11" s="45">
        <f>0.05*D5</f>
        <v>0.5</v>
      </c>
    </row>
    <row r="12" spans="1:9" ht="15.75" thickBot="1" x14ac:dyDescent="0.3">
      <c r="A12" s="50" t="s">
        <v>9</v>
      </c>
      <c r="B12" s="49" t="s">
        <v>16</v>
      </c>
      <c r="C12" s="51">
        <f>2.5+I12</f>
        <v>3</v>
      </c>
      <c r="D12" s="49">
        <f>D5-C12</f>
        <v>7</v>
      </c>
      <c r="E12"/>
      <c r="F12"/>
      <c r="G12"/>
      <c r="I12" s="45">
        <f>0.05*D5</f>
        <v>0.5</v>
      </c>
    </row>
    <row r="13" spans="1:9" ht="15.75" thickBot="1" x14ac:dyDescent="0.3">
      <c r="A13" s="50" t="s">
        <v>10</v>
      </c>
      <c r="B13" s="49" t="s">
        <v>17</v>
      </c>
      <c r="C13" s="51">
        <f>3+I13</f>
        <v>3.5</v>
      </c>
      <c r="D13" s="49">
        <f>D5-C13</f>
        <v>6.5</v>
      </c>
      <c r="E13"/>
      <c r="F13"/>
      <c r="G13"/>
      <c r="I13" s="45">
        <f>0.05*D5</f>
        <v>0.5</v>
      </c>
    </row>
    <row r="14" spans="1:9" x14ac:dyDescent="0.25">
      <c r="A14"/>
      <c r="B14"/>
      <c r="C14"/>
      <c r="D14" s="52"/>
      <c r="E14"/>
      <c r="F14"/>
      <c r="G14"/>
    </row>
  </sheetData>
  <mergeCells count="3">
    <mergeCell ref="A3:G3"/>
    <mergeCell ref="B1:E1"/>
    <mergeCell ref="F1:G1"/>
  </mergeCells>
  <pageMargins left="0.23622047244094491" right="0.23622047244094491" top="0.15748031496062992" bottom="0.15748031496062992" header="0.15748031496062992" footer="0.15748031496062992"/>
  <pageSetup paperSize="9" orientation="portrait" r:id="rId1"/>
  <headerFooter>
    <oddFooter>&amp;LPage &amp;P of &amp;N&amp;R&amp;F
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C000"/>
    <pageSetUpPr fitToPage="1"/>
  </sheetPr>
  <dimension ref="A1:H28"/>
  <sheetViews>
    <sheetView zoomScaleNormal="100" workbookViewId="0"/>
  </sheetViews>
  <sheetFormatPr defaultRowHeight="15" x14ac:dyDescent="0.25"/>
  <cols>
    <col min="1" max="1" width="19.42578125" customWidth="1"/>
    <col min="2" max="2" width="18" customWidth="1"/>
    <col min="3" max="3" width="11.7109375" customWidth="1"/>
    <col min="4" max="4" width="15.140625" customWidth="1"/>
    <col min="5" max="5" width="13.42578125" customWidth="1"/>
    <col min="7" max="7" width="10.85546875" customWidth="1"/>
  </cols>
  <sheetData>
    <row r="1" spans="1:8" s="42" customFormat="1" ht="84.75" customHeight="1" thickTop="1" thickBot="1" x14ac:dyDescent="0.3">
      <c r="A1" s="34"/>
      <c r="B1" s="67" t="s">
        <v>99</v>
      </c>
      <c r="C1" s="68"/>
      <c r="D1" s="68"/>
      <c r="E1" s="68"/>
      <c r="F1" s="69"/>
      <c r="G1" s="80" t="str">
        <f>'Safety Depth Safety Contour Cal'!G1:H1</f>
        <v>Page : 1 of 1
Form : 1.3.2
Date : 08 Aug 2025
Rev : 10.1
App By : DPA</v>
      </c>
      <c r="H1" s="62"/>
    </row>
    <row r="2" spans="1:8" ht="16.5" thickTop="1" thickBot="1" x14ac:dyDescent="0.3">
      <c r="B2" s="35"/>
      <c r="C2" s="35"/>
      <c r="D2" s="35"/>
      <c r="E2" s="36"/>
    </row>
    <row r="3" spans="1:8" x14ac:dyDescent="0.25">
      <c r="A3" s="111" t="s">
        <v>48</v>
      </c>
      <c r="B3" s="112"/>
      <c r="C3" s="112"/>
      <c r="D3" s="112"/>
      <c r="E3" s="113"/>
    </row>
    <row r="4" spans="1:8" ht="15.75" thickBot="1" x14ac:dyDescent="0.3">
      <c r="A4" s="114"/>
      <c r="B4" s="115"/>
      <c r="C4" s="116"/>
      <c r="D4" s="116"/>
      <c r="E4" s="117"/>
    </row>
    <row r="5" spans="1:8" x14ac:dyDescent="0.25">
      <c r="A5" s="121" t="s">
        <v>49</v>
      </c>
      <c r="B5" s="122"/>
      <c r="C5" s="122"/>
      <c r="D5" s="122"/>
      <c r="E5" s="123"/>
    </row>
    <row r="6" spans="1:8" x14ac:dyDescent="0.25">
      <c r="A6" s="124" t="s">
        <v>50</v>
      </c>
      <c r="B6" s="125"/>
      <c r="C6" s="125"/>
      <c r="D6" s="126"/>
      <c r="E6" s="127"/>
    </row>
    <row r="7" spans="1:8" x14ac:dyDescent="0.25">
      <c r="A7" s="128" t="s">
        <v>51</v>
      </c>
      <c r="B7" s="129"/>
      <c r="C7" s="129"/>
      <c r="D7" s="83"/>
      <c r="E7" s="85"/>
    </row>
    <row r="8" spans="1:8" x14ac:dyDescent="0.25">
      <c r="A8" s="130" t="s">
        <v>52</v>
      </c>
      <c r="B8" s="131"/>
      <c r="C8" s="132"/>
      <c r="D8" s="83"/>
      <c r="E8" s="85"/>
    </row>
    <row r="9" spans="1:8" ht="15.75" thickBot="1" x14ac:dyDescent="0.3">
      <c r="A9" s="133" t="s">
        <v>35</v>
      </c>
      <c r="B9" s="134"/>
      <c r="C9" s="135"/>
      <c r="D9" s="101"/>
      <c r="E9" s="102"/>
    </row>
    <row r="10" spans="1:8" ht="15.75" thickBot="1" x14ac:dyDescent="0.3">
      <c r="A10" s="108" t="s">
        <v>64</v>
      </c>
      <c r="B10" s="109"/>
      <c r="C10" s="109"/>
      <c r="D10" s="109"/>
      <c r="E10" s="110"/>
    </row>
    <row r="11" spans="1:8" ht="34.5" customHeight="1" thickBot="1" x14ac:dyDescent="0.3">
      <c r="A11" s="103" t="s">
        <v>104</v>
      </c>
      <c r="B11" s="104"/>
      <c r="C11" s="105"/>
      <c r="D11" s="106"/>
      <c r="E11" s="107"/>
    </row>
    <row r="12" spans="1:8" ht="34.5" customHeight="1" x14ac:dyDescent="0.25">
      <c r="A12" s="103" t="s">
        <v>105</v>
      </c>
      <c r="B12" s="104"/>
      <c r="C12" s="118"/>
      <c r="D12" s="119"/>
      <c r="E12" s="120"/>
    </row>
    <row r="13" spans="1:8" ht="34.5" customHeight="1" x14ac:dyDescent="0.25">
      <c r="A13" s="99" t="s">
        <v>106</v>
      </c>
      <c r="B13" s="100"/>
      <c r="C13" s="83"/>
      <c r="D13" s="84"/>
      <c r="E13" s="85"/>
    </row>
    <row r="14" spans="1:8" ht="47.25" customHeight="1" x14ac:dyDescent="0.25">
      <c r="A14" s="99" t="s">
        <v>53</v>
      </c>
      <c r="B14" s="100"/>
      <c r="C14" s="83"/>
      <c r="D14" s="84"/>
      <c r="E14" s="85"/>
    </row>
    <row r="15" spans="1:8" ht="28.5" x14ac:dyDescent="0.25">
      <c r="A15" s="97" t="s">
        <v>54</v>
      </c>
      <c r="B15" s="43" t="s">
        <v>55</v>
      </c>
      <c r="C15" s="83"/>
      <c r="D15" s="84"/>
      <c r="E15" s="85"/>
      <c r="F15" s="82"/>
      <c r="G15" s="79"/>
      <c r="H15" s="79"/>
    </row>
    <row r="16" spans="1:8" ht="26.1" customHeight="1" x14ac:dyDescent="0.25">
      <c r="A16" s="98"/>
      <c r="B16" s="37" t="s">
        <v>56</v>
      </c>
      <c r="C16" s="83"/>
      <c r="D16" s="84"/>
      <c r="E16" s="85"/>
      <c r="F16" s="82"/>
      <c r="G16" s="79"/>
      <c r="H16" s="79"/>
    </row>
    <row r="17" spans="1:8" ht="26.1" customHeight="1" x14ac:dyDescent="0.25">
      <c r="A17" s="86" t="s">
        <v>57</v>
      </c>
      <c r="B17" s="37" t="s">
        <v>58</v>
      </c>
      <c r="C17" s="83"/>
      <c r="D17" s="84"/>
      <c r="E17" s="85"/>
      <c r="F17" s="82"/>
      <c r="G17" s="79"/>
      <c r="H17" s="79"/>
    </row>
    <row r="18" spans="1:8" ht="26.1" customHeight="1" x14ac:dyDescent="0.25">
      <c r="A18" s="87"/>
      <c r="B18" s="37" t="s">
        <v>59</v>
      </c>
      <c r="C18" s="83"/>
      <c r="D18" s="84"/>
      <c r="E18" s="85"/>
      <c r="F18" s="82"/>
      <c r="G18" s="79"/>
      <c r="H18" s="79"/>
    </row>
    <row r="19" spans="1:8" ht="26.1" customHeight="1" x14ac:dyDescent="0.25">
      <c r="A19" s="87"/>
      <c r="B19" s="37" t="s">
        <v>60</v>
      </c>
      <c r="C19" s="83"/>
      <c r="D19" s="84"/>
      <c r="E19" s="85"/>
      <c r="F19" s="82"/>
      <c r="G19" s="79"/>
      <c r="H19" s="79"/>
    </row>
    <row r="20" spans="1:8" ht="26.1" customHeight="1" x14ac:dyDescent="0.25">
      <c r="A20" s="88"/>
      <c r="B20" s="37" t="s">
        <v>61</v>
      </c>
      <c r="C20" s="83"/>
      <c r="D20" s="84"/>
      <c r="E20" s="85"/>
      <c r="F20" s="82"/>
      <c r="G20" s="79"/>
      <c r="H20" s="79"/>
    </row>
    <row r="21" spans="1:8" ht="30" customHeight="1" x14ac:dyDescent="0.25">
      <c r="A21" s="99" t="s">
        <v>72</v>
      </c>
      <c r="B21" s="100"/>
      <c r="C21" s="83"/>
      <c r="D21" s="84"/>
      <c r="E21" s="85"/>
      <c r="F21" s="35"/>
      <c r="G21" s="35"/>
      <c r="H21" s="35"/>
    </row>
    <row r="22" spans="1:8" ht="30" customHeight="1" thickBot="1" x14ac:dyDescent="0.3">
      <c r="A22" s="89" t="s">
        <v>73</v>
      </c>
      <c r="B22" s="90"/>
      <c r="C22" s="91"/>
      <c r="D22" s="92"/>
      <c r="E22" s="93"/>
    </row>
    <row r="23" spans="1:8" x14ac:dyDescent="0.25">
      <c r="A23" s="41" t="s">
        <v>62</v>
      </c>
      <c r="B23" s="41"/>
      <c r="C23" s="41"/>
      <c r="D23" s="41"/>
      <c r="E23" s="41"/>
    </row>
    <row r="24" spans="1:8" ht="25.5" customHeight="1" x14ac:dyDescent="0.25">
      <c r="A24" s="94" t="s">
        <v>63</v>
      </c>
      <c r="B24" s="94"/>
      <c r="C24" s="94"/>
      <c r="D24" s="94"/>
      <c r="E24" s="94"/>
    </row>
    <row r="25" spans="1:8" ht="72.75" customHeight="1" x14ac:dyDescent="0.25">
      <c r="A25" s="95" t="s">
        <v>100</v>
      </c>
      <c r="B25" s="96"/>
      <c r="C25" s="96"/>
      <c r="D25" s="96"/>
      <c r="E25" s="96"/>
      <c r="F25" s="96"/>
      <c r="G25" s="96"/>
      <c r="H25" s="96"/>
    </row>
    <row r="26" spans="1:8" ht="77.25" customHeight="1" x14ac:dyDescent="0.25">
      <c r="A26" s="95" t="s">
        <v>103</v>
      </c>
      <c r="B26" s="95"/>
      <c r="C26" s="95"/>
      <c r="D26" s="95"/>
      <c r="E26" s="95"/>
      <c r="F26" s="95"/>
      <c r="G26" s="95"/>
      <c r="H26" s="95"/>
    </row>
    <row r="27" spans="1:8" ht="21" customHeight="1" x14ac:dyDescent="0.25">
      <c r="A27" s="81" t="s">
        <v>87</v>
      </c>
      <c r="B27" s="81"/>
      <c r="C27" s="81"/>
      <c r="D27" s="81"/>
      <c r="E27" s="81"/>
      <c r="F27" s="81"/>
      <c r="G27" s="81"/>
      <c r="H27" s="81"/>
    </row>
    <row r="28" spans="1:8" x14ac:dyDescent="0.25">
      <c r="A28" s="79"/>
      <c r="B28" s="79"/>
      <c r="C28" s="79"/>
      <c r="D28" s="79"/>
      <c r="E28" s="79"/>
      <c r="F28" s="79"/>
      <c r="G28" s="79"/>
      <c r="H28" s="79"/>
    </row>
  </sheetData>
  <mergeCells count="39">
    <mergeCell ref="G1:H1"/>
    <mergeCell ref="B1:F1"/>
    <mergeCell ref="A28:H28"/>
    <mergeCell ref="A3:E4"/>
    <mergeCell ref="A12:B12"/>
    <mergeCell ref="C12:E12"/>
    <mergeCell ref="A5:E5"/>
    <mergeCell ref="A6:C6"/>
    <mergeCell ref="D6:E6"/>
    <mergeCell ref="A7:C7"/>
    <mergeCell ref="D7:E7"/>
    <mergeCell ref="A8:C8"/>
    <mergeCell ref="D8:E8"/>
    <mergeCell ref="A9:C9"/>
    <mergeCell ref="A26:H26"/>
    <mergeCell ref="A21:B21"/>
    <mergeCell ref="A14:B14"/>
    <mergeCell ref="C14:E14"/>
    <mergeCell ref="D9:E9"/>
    <mergeCell ref="A11:B11"/>
    <mergeCell ref="C11:E11"/>
    <mergeCell ref="A13:B13"/>
    <mergeCell ref="C13:E13"/>
    <mergeCell ref="A10:E10"/>
    <mergeCell ref="A27:H27"/>
    <mergeCell ref="F15:H20"/>
    <mergeCell ref="C16:E16"/>
    <mergeCell ref="A17:A20"/>
    <mergeCell ref="C17:E17"/>
    <mergeCell ref="C18:E18"/>
    <mergeCell ref="C19:E19"/>
    <mergeCell ref="C20:E20"/>
    <mergeCell ref="A22:B22"/>
    <mergeCell ref="C22:E22"/>
    <mergeCell ref="A24:E24"/>
    <mergeCell ref="A25:H25"/>
    <mergeCell ref="C15:E15"/>
    <mergeCell ref="C21:E21"/>
    <mergeCell ref="A15:A16"/>
  </mergeCells>
  <pageMargins left="0.23622047244094491" right="0.23622047244094491" top="0.15748031496062992" bottom="0.15748031496062992" header="0.15748031496062992" footer="0.15748031496062992"/>
  <pageSetup paperSize="9" scale="92" orientation="portrait" r:id="rId1"/>
  <headerFooter>
    <oddFooter>&amp;LPage &amp;P of &amp;N&amp;R&amp;F
&amp;A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FFC000"/>
    <pageSetUpPr fitToPage="1"/>
  </sheetPr>
  <dimension ref="A1:K27"/>
  <sheetViews>
    <sheetView zoomScaleNormal="100" workbookViewId="0">
      <selection activeCell="G1" sqref="G1:H1"/>
    </sheetView>
  </sheetViews>
  <sheetFormatPr defaultRowHeight="15" x14ac:dyDescent="0.25"/>
  <cols>
    <col min="1" max="1" width="19.42578125" customWidth="1"/>
    <col min="2" max="2" width="18" customWidth="1"/>
    <col min="3" max="3" width="11.7109375" customWidth="1"/>
    <col min="4" max="4" width="15.140625" customWidth="1"/>
    <col min="5" max="5" width="13.42578125" customWidth="1"/>
    <col min="7" max="7" width="10.85546875" customWidth="1"/>
  </cols>
  <sheetData>
    <row r="1" spans="1:11" s="3" customFormat="1" ht="84.75" customHeight="1" thickTop="1" thickBot="1" x14ac:dyDescent="0.3">
      <c r="A1" s="34"/>
      <c r="B1" s="67" t="s">
        <v>98</v>
      </c>
      <c r="C1" s="68"/>
      <c r="D1" s="68"/>
      <c r="E1" s="68"/>
      <c r="F1" s="69"/>
      <c r="G1" s="80" t="str">
        <f>'Safety Depth Safety Contour Cal'!G1:H1</f>
        <v>Page : 1 of 1
Form : 1.3.2
Date : 08 Aug 2025
Rev : 10.1
App By : DPA</v>
      </c>
      <c r="H1" s="62"/>
    </row>
    <row r="2" spans="1:11" ht="16.5" thickTop="1" thickBot="1" x14ac:dyDescent="0.3">
      <c r="B2" s="35"/>
      <c r="C2" s="35"/>
      <c r="D2" s="35"/>
      <c r="E2" s="36"/>
    </row>
    <row r="3" spans="1:11" x14ac:dyDescent="0.25">
      <c r="A3" s="111" t="s">
        <v>48</v>
      </c>
      <c r="B3" s="112"/>
      <c r="C3" s="112"/>
      <c r="D3" s="112"/>
      <c r="E3" s="113"/>
    </row>
    <row r="4" spans="1:11" ht="15.75" thickBot="1" x14ac:dyDescent="0.3">
      <c r="A4" s="114"/>
      <c r="B4" s="115"/>
      <c r="C4" s="116"/>
      <c r="D4" s="116"/>
      <c r="E4" s="117"/>
    </row>
    <row r="5" spans="1:11" x14ac:dyDescent="0.25">
      <c r="A5" s="121" t="s">
        <v>49</v>
      </c>
      <c r="B5" s="122"/>
      <c r="C5" s="122"/>
      <c r="D5" s="122"/>
      <c r="E5" s="123"/>
    </row>
    <row r="6" spans="1:11" x14ac:dyDescent="0.25">
      <c r="A6" s="124" t="s">
        <v>50</v>
      </c>
      <c r="B6" s="125"/>
      <c r="C6" s="125"/>
      <c r="D6" s="126"/>
      <c r="E6" s="127"/>
    </row>
    <row r="7" spans="1:11" x14ac:dyDescent="0.25">
      <c r="A7" s="128" t="s">
        <v>51</v>
      </c>
      <c r="B7" s="129"/>
      <c r="C7" s="129"/>
      <c r="D7" s="83"/>
      <c r="E7" s="85"/>
    </row>
    <row r="8" spans="1:11" x14ac:dyDescent="0.25">
      <c r="A8" s="130" t="s">
        <v>52</v>
      </c>
      <c r="B8" s="131"/>
      <c r="C8" s="132"/>
      <c r="D8" s="83"/>
      <c r="E8" s="85"/>
    </row>
    <row r="9" spans="1:11" ht="15.75" thickBot="1" x14ac:dyDescent="0.3">
      <c r="A9" s="133" t="s">
        <v>35</v>
      </c>
      <c r="B9" s="134"/>
      <c r="C9" s="135"/>
      <c r="D9" s="101"/>
      <c r="E9" s="102"/>
    </row>
    <row r="10" spans="1:11" ht="15.75" thickBot="1" x14ac:dyDescent="0.3">
      <c r="A10" s="108" t="s">
        <v>64</v>
      </c>
      <c r="B10" s="109"/>
      <c r="C10" s="109"/>
      <c r="D10" s="109"/>
      <c r="E10" s="110"/>
    </row>
    <row r="11" spans="1:11" ht="34.5" customHeight="1" thickBot="1" x14ac:dyDescent="0.3">
      <c r="A11" s="103" t="s">
        <v>74</v>
      </c>
      <c r="B11" s="104"/>
      <c r="C11" s="105"/>
      <c r="D11" s="106"/>
      <c r="E11" s="107"/>
    </row>
    <row r="12" spans="1:11" ht="34.5" customHeight="1" x14ac:dyDescent="0.25">
      <c r="A12" s="103" t="s">
        <v>75</v>
      </c>
      <c r="B12" s="104"/>
      <c r="C12" s="118"/>
      <c r="D12" s="119"/>
      <c r="E12" s="120"/>
    </row>
    <row r="13" spans="1:11" ht="34.5" customHeight="1" x14ac:dyDescent="0.25">
      <c r="A13" s="99" t="s">
        <v>76</v>
      </c>
      <c r="B13" s="100"/>
      <c r="C13" s="83"/>
      <c r="D13" s="84"/>
      <c r="E13" s="85"/>
    </row>
    <row r="14" spans="1:11" ht="47.25" customHeight="1" x14ac:dyDescent="0.25">
      <c r="A14" s="99" t="s">
        <v>53</v>
      </c>
      <c r="B14" s="100"/>
      <c r="C14" s="83"/>
      <c r="D14" s="84"/>
      <c r="E14" s="85"/>
    </row>
    <row r="15" spans="1:11" ht="30" customHeight="1" x14ac:dyDescent="0.25">
      <c r="A15" s="136" t="s">
        <v>66</v>
      </c>
      <c r="B15" s="137"/>
      <c r="C15" s="83"/>
      <c r="D15" s="84"/>
      <c r="E15" s="85"/>
      <c r="F15" s="38" t="s">
        <v>77</v>
      </c>
    </row>
    <row r="16" spans="1:11" ht="26.1" customHeight="1" x14ac:dyDescent="0.25">
      <c r="A16" s="39" t="s">
        <v>71</v>
      </c>
      <c r="B16" s="37" t="s">
        <v>69</v>
      </c>
      <c r="C16" s="83"/>
      <c r="D16" s="84"/>
      <c r="E16" s="85"/>
      <c r="F16" s="38" t="s">
        <v>78</v>
      </c>
      <c r="J16" s="40"/>
      <c r="K16" s="40"/>
    </row>
    <row r="17" spans="1:8" ht="26.1" customHeight="1" x14ac:dyDescent="0.25">
      <c r="A17" s="39" t="s">
        <v>70</v>
      </c>
      <c r="B17" s="37" t="s">
        <v>69</v>
      </c>
      <c r="C17" s="83"/>
      <c r="D17" s="84"/>
      <c r="E17" s="85"/>
      <c r="F17" s="38" t="s">
        <v>79</v>
      </c>
    </row>
    <row r="18" spans="1:8" ht="26.1" customHeight="1" x14ac:dyDescent="0.25">
      <c r="A18" s="39" t="s">
        <v>67</v>
      </c>
      <c r="B18" s="37" t="s">
        <v>68</v>
      </c>
      <c r="C18" s="83"/>
      <c r="D18" s="84"/>
      <c r="E18" s="85"/>
      <c r="F18" s="38" t="s">
        <v>82</v>
      </c>
    </row>
    <row r="19" spans="1:8" ht="26.1" customHeight="1" x14ac:dyDescent="0.25">
      <c r="A19" s="39" t="s">
        <v>65</v>
      </c>
      <c r="B19" s="37" t="s">
        <v>81</v>
      </c>
      <c r="C19" s="83"/>
      <c r="D19" s="84"/>
      <c r="E19" s="85"/>
      <c r="F19" s="38" t="s">
        <v>80</v>
      </c>
    </row>
    <row r="20" spans="1:8" ht="26.1" customHeight="1" x14ac:dyDescent="0.25">
      <c r="A20" s="138" t="s">
        <v>72</v>
      </c>
      <c r="B20" s="138"/>
      <c r="C20" s="83"/>
      <c r="D20" s="84"/>
      <c r="E20" s="85"/>
      <c r="F20" s="38"/>
    </row>
    <row r="21" spans="1:8" ht="26.1" customHeight="1" thickBot="1" x14ac:dyDescent="0.3">
      <c r="A21" s="139" t="s">
        <v>73</v>
      </c>
      <c r="B21" s="139"/>
      <c r="C21" s="140"/>
      <c r="D21" s="141"/>
      <c r="E21" s="142"/>
    </row>
    <row r="22" spans="1:8" x14ac:dyDescent="0.25">
      <c r="A22" s="41" t="s">
        <v>62</v>
      </c>
      <c r="B22" s="41"/>
      <c r="C22" s="41"/>
      <c r="D22" s="41"/>
      <c r="E22" s="41"/>
    </row>
    <row r="23" spans="1:8" ht="25.5" customHeight="1" x14ac:dyDescent="0.25">
      <c r="A23" s="94" t="s">
        <v>63</v>
      </c>
      <c r="B23" s="94"/>
      <c r="C23" s="94"/>
      <c r="D23" s="94"/>
      <c r="E23" s="94"/>
    </row>
    <row r="24" spans="1:8" ht="60.75" customHeight="1" x14ac:dyDescent="0.25">
      <c r="A24" s="95" t="s">
        <v>83</v>
      </c>
      <c r="B24" s="96"/>
      <c r="C24" s="96"/>
      <c r="D24" s="96"/>
      <c r="E24" s="96"/>
      <c r="F24" s="96"/>
      <c r="G24" s="96"/>
      <c r="H24" s="96"/>
    </row>
    <row r="25" spans="1:8" ht="75" customHeight="1" x14ac:dyDescent="0.25">
      <c r="A25" s="95" t="s">
        <v>103</v>
      </c>
      <c r="B25" s="95"/>
      <c r="C25" s="95"/>
      <c r="D25" s="95"/>
      <c r="E25" s="95"/>
      <c r="F25" s="95"/>
      <c r="G25" s="95"/>
      <c r="H25" s="95"/>
    </row>
    <row r="26" spans="1:8" ht="21" customHeight="1" x14ac:dyDescent="0.25">
      <c r="A26" s="81" t="s">
        <v>87</v>
      </c>
      <c r="B26" s="81"/>
      <c r="C26" s="81"/>
      <c r="D26" s="81"/>
      <c r="E26" s="81"/>
      <c r="F26" s="81"/>
      <c r="G26" s="81"/>
      <c r="H26" s="81"/>
    </row>
    <row r="27" spans="1:8" ht="56.25" customHeight="1" x14ac:dyDescent="0.25">
      <c r="A27" s="79"/>
      <c r="B27" s="79"/>
      <c r="C27" s="79"/>
      <c r="D27" s="79"/>
      <c r="E27" s="79"/>
      <c r="F27" s="79"/>
      <c r="G27" s="79"/>
      <c r="H27" s="79"/>
    </row>
  </sheetData>
  <mergeCells count="36">
    <mergeCell ref="A26:H26"/>
    <mergeCell ref="A27:H27"/>
    <mergeCell ref="A15:B15"/>
    <mergeCell ref="A20:B20"/>
    <mergeCell ref="C20:E20"/>
    <mergeCell ref="A21:B21"/>
    <mergeCell ref="C21:E21"/>
    <mergeCell ref="A23:E23"/>
    <mergeCell ref="A24:H24"/>
    <mergeCell ref="A25:H25"/>
    <mergeCell ref="C18:E18"/>
    <mergeCell ref="C19:E19"/>
    <mergeCell ref="A14:B14"/>
    <mergeCell ref="C14:E14"/>
    <mergeCell ref="C15:E15"/>
    <mergeCell ref="C16:E16"/>
    <mergeCell ref="C17:E17"/>
    <mergeCell ref="A13:B13"/>
    <mergeCell ref="C13:E13"/>
    <mergeCell ref="A7:C7"/>
    <mergeCell ref="D7:E7"/>
    <mergeCell ref="A8:C8"/>
    <mergeCell ref="D8:E8"/>
    <mergeCell ref="A9:C9"/>
    <mergeCell ref="D9:E9"/>
    <mergeCell ref="A10:E10"/>
    <mergeCell ref="A11:B11"/>
    <mergeCell ref="C11:E11"/>
    <mergeCell ref="A12:B12"/>
    <mergeCell ref="C12:E12"/>
    <mergeCell ref="B1:F1"/>
    <mergeCell ref="G1:H1"/>
    <mergeCell ref="A3:E4"/>
    <mergeCell ref="A5:E5"/>
    <mergeCell ref="A6:C6"/>
    <mergeCell ref="D6:E6"/>
  </mergeCells>
  <pageMargins left="0.23622047244094491" right="0.23622047244094491" top="0.15748031496062992" bottom="0.15748031496062992" header="0.15748031496062992" footer="0.15748031496062992"/>
  <pageSetup paperSize="9" scale="92" orientation="portrait" r:id="rId1"/>
  <headerFooter>
    <oddFooter>&amp;LPage &amp;P of &amp;N&amp;R&amp;F
&amp;A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742444-7279-40ee-b93b-b32e38f03bb6">
      <Terms xmlns="http://schemas.microsoft.com/office/infopath/2007/PartnerControls"/>
    </lcf76f155ced4ddcb4097134ff3c332f>
    <TaxCatchAll xmlns="9d59c19b-f9a6-4d45-be0b-104f99901e2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1CBFDF9FDC2B45BD0395E26417BC17" ma:contentTypeVersion="16" ma:contentTypeDescription="Create a new document." ma:contentTypeScope="" ma:versionID="0a74d1addb4035ab20e15f446615b69b">
  <xsd:schema xmlns:xsd="http://www.w3.org/2001/XMLSchema" xmlns:xs="http://www.w3.org/2001/XMLSchema" xmlns:p="http://schemas.microsoft.com/office/2006/metadata/properties" xmlns:ns2="eb742444-7279-40ee-b93b-b32e38f03bb6" xmlns:ns3="a899ba08-1186-44c3-aef7-3cee501a5bd8" xmlns:ns4="9d59c19b-f9a6-4d45-be0b-104f99901e22" targetNamespace="http://schemas.microsoft.com/office/2006/metadata/properties" ma:root="true" ma:fieldsID="4efd2594e628c7ccdf5331387d515e7c" ns2:_="" ns3:_="" ns4:_="">
    <xsd:import namespace="eb742444-7279-40ee-b93b-b32e38f03bb6"/>
    <xsd:import namespace="a899ba08-1186-44c3-aef7-3cee501a5bd8"/>
    <xsd:import namespace="9d59c19b-f9a6-4d45-be0b-104f99901e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742444-7279-40ee-b93b-b32e38f03b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0f8f116-383d-4cdf-b2a2-c36b44fcec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99ba08-1186-44c3-aef7-3cee501a5bd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59c19b-f9a6-4d45-be0b-104f99901e2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379e097-fd2a-4453-9013-217591dad64a}" ma:internalName="TaxCatchAll" ma:showField="CatchAllData" ma:web="9d59c19b-f9a6-4d45-be0b-104f99901e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4E2D92-98D9-4491-B978-CB25C80E4D7A}">
  <ds:schemaRefs>
    <ds:schemaRef ds:uri="http://purl.org/dc/terms/"/>
    <ds:schemaRef ds:uri="a899ba08-1186-44c3-aef7-3cee501a5bd8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9d59c19b-f9a6-4d45-be0b-104f99901e22"/>
    <ds:schemaRef ds:uri="eb742444-7279-40ee-b93b-b32e38f03bb6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338741D-84FC-4E32-A9BD-4D8C2E3EF9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742444-7279-40ee-b93b-b32e38f03bb6"/>
    <ds:schemaRef ds:uri="a899ba08-1186-44c3-aef7-3cee501a5bd8"/>
    <ds:schemaRef ds:uri="9d59c19b-f9a6-4d45-be0b-104f99901e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BABFA3D-A2A8-4BC3-A12F-4E59F0BA537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Safety Depth Safety Contour Cal</vt:lpstr>
      <vt:lpstr>Catzoc correction calculation</vt:lpstr>
      <vt:lpstr>Formula Sheet</vt:lpstr>
      <vt:lpstr>ECDIS User Settings - FMD</vt:lpstr>
      <vt:lpstr>ECDIS User Settings - eGlobe</vt:lpstr>
      <vt:lpstr>'ECDIS User Settings - eGlobe'!Print_Area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ECDIS Safety Settings</dc:title>
  <dc:subject>Voyage Nagivation and Communication Forms</dc:subject>
  <dc:creator/>
  <cp:lastModifiedBy/>
  <dcterms:created xsi:type="dcterms:W3CDTF">2006-09-16T00:00:00Z</dcterms:created>
  <dcterms:modified xsi:type="dcterms:W3CDTF">2025-08-08T06:52:43Z</dcterms:modified>
  <cp:category>SAFETY, HEALTH, ENVIRONMENT AND QUALITY MANAGEMENT SYSTEM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0x010100DD1CBFDF9FDC2B45BD0395E26417BC17</vt:lpwstr>
  </property>
  <property fmtid="{D5CDD505-2E9C-101B-9397-08002B2CF9AE}" pid="3" name="Document name">
    <vt:lpwstr>ECDIS Safety Settings</vt:lpwstr>
  </property>
  <property fmtid="{D5CDD505-2E9C-101B-9397-08002B2CF9AE}" pid="4" name="MediaServiceImageTags">
    <vt:lpwstr/>
  </property>
</Properties>
</file>